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ason Racine\Desktop\Yorktown\Cost Cert\GC Cost Cert\"/>
    </mc:Choice>
  </mc:AlternateContent>
  <xr:revisionPtr revIDLastSave="0" documentId="8_{878BFA57-9C51-4C64-A69D-4C176E055030}" xr6:coauthVersionLast="47" xr6:coauthVersionMax="47" xr10:uidLastSave="{00000000-0000-0000-0000-000000000000}"/>
  <bookViews>
    <workbookView xWindow="-28920" yWindow="-120" windowWidth="29040" windowHeight="15720" xr2:uid="{4C84B992-13BB-4A98-A2ED-39D567E57A98}"/>
  </bookViews>
  <sheets>
    <sheet name="Cost Breakdown" sheetId="1" r:id="rId1"/>
    <sheet name="Profit and Overhead" sheetId="6" r:id="rId2"/>
    <sheet name="Contractor Certification" sheetId="7" r:id="rId3"/>
    <sheet name="Owner Certification" sheetId="8" r:id="rId4"/>
  </sheets>
  <definedNames>
    <definedName name="_xlnm.Print_Area" localSheetId="0">'Cost Breakdown'!$A$1:$G$172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7" i="1" l="1"/>
  <c r="D43" i="1"/>
  <c r="D27" i="6" l="1"/>
  <c r="C27" i="6"/>
  <c r="B27" i="6"/>
  <c r="C10" i="8" l="1"/>
  <c r="C8" i="8"/>
  <c r="C6" i="8"/>
  <c r="C10" i="7"/>
  <c r="C8" i="7"/>
  <c r="C6" i="7"/>
  <c r="B10" i="6" l="1"/>
  <c r="B8" i="6"/>
  <c r="B6" i="6"/>
  <c r="C160" i="1" l="1"/>
  <c r="D160" i="1" l="1"/>
  <c r="E160" i="1"/>
  <c r="C155" i="1"/>
  <c r="F155" i="1" s="1"/>
  <c r="D155" i="1"/>
  <c r="E155" i="1"/>
  <c r="C151" i="1"/>
  <c r="D151" i="1"/>
  <c r="E151" i="1"/>
  <c r="C147" i="1"/>
  <c r="D147" i="1"/>
  <c r="E147" i="1"/>
  <c r="C143" i="1"/>
  <c r="D143" i="1"/>
  <c r="E143" i="1"/>
  <c r="C139" i="1"/>
  <c r="D139" i="1"/>
  <c r="E139" i="1"/>
  <c r="C135" i="1"/>
  <c r="D135" i="1"/>
  <c r="E135" i="1"/>
  <c r="C131" i="1"/>
  <c r="D131" i="1"/>
  <c r="E131" i="1"/>
  <c r="C123" i="1"/>
  <c r="D123" i="1"/>
  <c r="E123" i="1"/>
  <c r="C119" i="1"/>
  <c r="D119" i="1"/>
  <c r="E119" i="1"/>
  <c r="C115" i="1"/>
  <c r="D115" i="1"/>
  <c r="E115" i="1"/>
  <c r="C111" i="1"/>
  <c r="D111" i="1"/>
  <c r="E111" i="1"/>
  <c r="C107" i="1"/>
  <c r="D107" i="1"/>
  <c r="E107" i="1"/>
  <c r="C101" i="1"/>
  <c r="D101" i="1"/>
  <c r="E101" i="1"/>
  <c r="C97" i="1"/>
  <c r="D97" i="1"/>
  <c r="E97" i="1"/>
  <c r="C93" i="1"/>
  <c r="D93" i="1"/>
  <c r="E93" i="1"/>
  <c r="C89" i="1"/>
  <c r="D89" i="1"/>
  <c r="E89" i="1"/>
  <c r="C84" i="1"/>
  <c r="D84" i="1"/>
  <c r="E84" i="1"/>
  <c r="C80" i="1"/>
  <c r="D80" i="1"/>
  <c r="E80" i="1"/>
  <c r="C76" i="1"/>
  <c r="D76" i="1"/>
  <c r="E76" i="1"/>
  <c r="C66" i="1"/>
  <c r="D66" i="1"/>
  <c r="E66" i="1"/>
  <c r="C62" i="1"/>
  <c r="D62" i="1"/>
  <c r="E62" i="1"/>
  <c r="C58" i="1"/>
  <c r="D58" i="1"/>
  <c r="E58" i="1"/>
  <c r="C54" i="1"/>
  <c r="D54" i="1"/>
  <c r="E54" i="1"/>
  <c r="C50" i="1"/>
  <c r="D50" i="1"/>
  <c r="E50" i="1"/>
  <c r="C46" i="1"/>
  <c r="D46" i="1"/>
  <c r="E46" i="1"/>
  <c r="C42" i="1"/>
  <c r="D42" i="1"/>
  <c r="E42" i="1"/>
  <c r="C38" i="1"/>
  <c r="D38" i="1"/>
  <c r="E38" i="1"/>
  <c r="C34" i="1"/>
  <c r="D34" i="1"/>
  <c r="E34" i="1"/>
  <c r="C30" i="1"/>
  <c r="D30" i="1"/>
  <c r="E30" i="1"/>
  <c r="C26" i="1"/>
  <c r="D26" i="1"/>
  <c r="E26" i="1"/>
  <c r="C22" i="1"/>
  <c r="D22" i="1"/>
  <c r="E22" i="1"/>
  <c r="C18" i="1"/>
  <c r="D18" i="1"/>
  <c r="E18" i="1"/>
  <c r="E14" i="1"/>
  <c r="D14" i="1"/>
  <c r="C14" i="1"/>
  <c r="F11" i="1"/>
  <c r="F15" i="1"/>
  <c r="F19" i="1"/>
  <c r="F23" i="1"/>
  <c r="F27" i="1"/>
  <c r="F31" i="1"/>
  <c r="F35" i="1"/>
  <c r="F39" i="1"/>
  <c r="F43" i="1"/>
  <c r="F47" i="1"/>
  <c r="F51" i="1"/>
  <c r="F55" i="1"/>
  <c r="F59" i="1"/>
  <c r="F63" i="1"/>
  <c r="F67" i="1"/>
  <c r="F68" i="1"/>
  <c r="F69" i="1"/>
  <c r="F70" i="1"/>
  <c r="F71" i="1"/>
  <c r="F72" i="1"/>
  <c r="F73" i="1"/>
  <c r="F77" i="1"/>
  <c r="F81" i="1"/>
  <c r="F85" i="1"/>
  <c r="F86" i="1"/>
  <c r="F90" i="1"/>
  <c r="F94" i="1"/>
  <c r="F98" i="1"/>
  <c r="F102" i="1"/>
  <c r="F103" i="1"/>
  <c r="F104" i="1"/>
  <c r="F108" i="1"/>
  <c r="F112" i="1"/>
  <c r="F116" i="1"/>
  <c r="F120" i="1"/>
  <c r="F124" i="1"/>
  <c r="F125" i="1"/>
  <c r="F126" i="1"/>
  <c r="F127" i="1"/>
  <c r="F128" i="1"/>
  <c r="F132" i="1"/>
  <c r="F136" i="1"/>
  <c r="F140" i="1"/>
  <c r="F144" i="1"/>
  <c r="F148" i="1"/>
  <c r="F152" i="1"/>
  <c r="F156" i="1"/>
  <c r="F157" i="1"/>
  <c r="F161" i="1"/>
  <c r="F162" i="1"/>
  <c r="F84" i="1" l="1"/>
  <c r="F62" i="1"/>
  <c r="F46" i="1"/>
  <c r="F139" i="1"/>
  <c r="F119" i="1"/>
  <c r="F101" i="1"/>
  <c r="F30" i="1"/>
  <c r="F66" i="1"/>
  <c r="F143" i="1"/>
  <c r="F160" i="1"/>
  <c r="F26" i="1"/>
  <c r="F42" i="1"/>
  <c r="F58" i="1"/>
  <c r="F80" i="1"/>
  <c r="F97" i="1"/>
  <c r="F115" i="1"/>
  <c r="F135" i="1"/>
  <c r="F151" i="1"/>
  <c r="F22" i="1"/>
  <c r="F38" i="1"/>
  <c r="F54" i="1"/>
  <c r="F76" i="1"/>
  <c r="F93" i="1"/>
  <c r="F111" i="1"/>
  <c r="F131" i="1"/>
  <c r="F147" i="1"/>
  <c r="D164" i="1"/>
  <c r="D167" i="1" s="1"/>
  <c r="F18" i="1"/>
  <c r="F34" i="1"/>
  <c r="F50" i="1"/>
  <c r="F89" i="1"/>
  <c r="F107" i="1"/>
  <c r="F123" i="1"/>
  <c r="E164" i="1"/>
  <c r="E167" i="1" s="1"/>
  <c r="C164" i="1"/>
  <c r="C167" i="1" s="1"/>
  <c r="F14" i="1"/>
  <c r="C168" i="1" l="1"/>
  <c r="E168" i="1"/>
  <c r="D168" i="1"/>
  <c r="F164" i="1"/>
  <c r="F167" i="1" s="1"/>
  <c r="F168" i="1" l="1"/>
  <c r="D17" i="6" l="1"/>
  <c r="D19" i="6" s="1"/>
  <c r="C17" i="6"/>
  <c r="C19" i="6" s="1"/>
  <c r="B17" i="6"/>
  <c r="B19" i="6" s="1"/>
</calcChain>
</file>

<file path=xl/sharedStrings.xml><?xml version="1.0" encoding="utf-8"?>
<sst xmlns="http://schemas.openxmlformats.org/spreadsheetml/2006/main" count="211" uniqueCount="130">
  <si>
    <t>Existing Conditions</t>
  </si>
  <si>
    <t>Concrete</t>
  </si>
  <si>
    <t>Masonry</t>
  </si>
  <si>
    <t>Metals</t>
  </si>
  <si>
    <t>Wood, Plastics and Composites</t>
  </si>
  <si>
    <t>Thermal and Moisture Protection</t>
  </si>
  <si>
    <t>Openings</t>
  </si>
  <si>
    <t>Finishes</t>
  </si>
  <si>
    <t>Specialties</t>
  </si>
  <si>
    <t>Equipment</t>
  </si>
  <si>
    <t>Special Construction</t>
  </si>
  <si>
    <t>Conveying Equipment</t>
  </si>
  <si>
    <t>Reserved</t>
  </si>
  <si>
    <t>Fire Suppression</t>
  </si>
  <si>
    <t>Plumbing</t>
  </si>
  <si>
    <t>HVAC</t>
  </si>
  <si>
    <t>Integrated Automation</t>
  </si>
  <si>
    <t>Electrical</t>
  </si>
  <si>
    <t>Communications</t>
  </si>
  <si>
    <t>Electronic Safety and Security</t>
  </si>
  <si>
    <t>Earthwork</t>
  </si>
  <si>
    <t>Exterior Improvements</t>
  </si>
  <si>
    <t>Utilities</t>
  </si>
  <si>
    <t>Transportation</t>
  </si>
  <si>
    <t>Waterway and Marine Construction</t>
  </si>
  <si>
    <t>Process Interconnections</t>
  </si>
  <si>
    <t>Material Processing and Handling Equipment</t>
  </si>
  <si>
    <t>Process Heating, Cooling, and Drying Equipment</t>
  </si>
  <si>
    <t>Process Gas and Liquid Handling, Purification and Storage Equipment</t>
  </si>
  <si>
    <t>Pollution and Waste Control Equipment</t>
  </si>
  <si>
    <t>Water and Wastewater Equipment</t>
  </si>
  <si>
    <t>Electrical Power Generation</t>
  </si>
  <si>
    <t>Title</t>
  </si>
  <si>
    <t>CSI Section</t>
  </si>
  <si>
    <t>Kentucky Housing Corporation</t>
  </si>
  <si>
    <t>New Construction</t>
  </si>
  <si>
    <t>Rehabilitation</t>
  </si>
  <si>
    <t>Commercial</t>
  </si>
  <si>
    <t>Total</t>
  </si>
  <si>
    <t>All amounts shown below have been reduced to give effect to the amounts of any rebates, adjustments, discounts (except as allowed in the Cost Certification Guidelines), or any other devices, which if included, would have the effect of overstating the actual costs.</t>
  </si>
  <si>
    <t>Please insert additional lines if more space is needed</t>
  </si>
  <si>
    <t>Sub-Total</t>
  </si>
  <si>
    <t>Furnishings</t>
  </si>
  <si>
    <t>If space is insufficient on this form for any line item, insert additional lines.</t>
  </si>
  <si>
    <t>** - Totals must match amounts listed as General Requirements, Contractor Overhead and Contractor Profit on "Project Cost" breakdown on the Owner's Cost Certification.</t>
  </si>
  <si>
    <t>* - Reduce the amount of the above items payable to the General Contractor by the amounts paid for general requirements, contractor overhead and contractor profit to any identity of interest sub-contractor, material supplier or equipment lessor included within the trade item cost breakdown.</t>
  </si>
  <si>
    <t>Total**</t>
  </si>
  <si>
    <t>Subcontractors* (list below)</t>
  </si>
  <si>
    <t>Certified Amounts</t>
  </si>
  <si>
    <t>Maximum Fee</t>
  </si>
  <si>
    <t>General Contractor Costs</t>
  </si>
  <si>
    <t>Profit</t>
  </si>
  <si>
    <t>Overhead</t>
  </si>
  <si>
    <t>Requirements</t>
  </si>
  <si>
    <t>Contractor</t>
  </si>
  <si>
    <t xml:space="preserve">General </t>
  </si>
  <si>
    <t>Contractor Name:</t>
  </si>
  <si>
    <t>Owner Name:</t>
  </si>
  <si>
    <t>Project Name:</t>
  </si>
  <si>
    <t>2. CONTRACTOR'S COST CERTIFICATION FORMS</t>
  </si>
  <si>
    <t>Date</t>
  </si>
  <si>
    <t>Its</t>
  </si>
  <si>
    <t>By</t>
  </si>
  <si>
    <t>true and accurate.</t>
  </si>
  <si>
    <t>I hereby certify that all the information stated herein, as well as any information provided in the accompaniment herewith, is</t>
  </si>
  <si>
    <t>overstating the actual costs.</t>
  </si>
  <si>
    <t>(except as allowed in the Cost Certification Guidelines), or any other devices which, if included, would have the effect of</t>
  </si>
  <si>
    <t xml:space="preserve">All amounts shown have been reduced to give effect to the amount(s) of any kickbacks, rebates, adjustments, discounts, </t>
  </si>
  <si>
    <t>The following statement fully describes the identity of interest relationship(s):</t>
  </si>
  <si>
    <t>subcontractor, material supplier or equipment lessor on the other.</t>
  </si>
  <si>
    <t>An identity of interest exists between the general contractor on the one hand and the owner or any</t>
  </si>
  <si>
    <t>The undersigned hereby certifies that: (Check One)</t>
  </si>
  <si>
    <t>General Contractor Certification</t>
  </si>
  <si>
    <t>Owner</t>
  </si>
  <si>
    <t xml:space="preserve">I hereby certify that all the information stated herein, as well as any information provided in the accompaniment herewith, is </t>
  </si>
  <si>
    <t>An identity of interest exists between the owner on the one hand and the general contractor or any</t>
  </si>
  <si>
    <t>Contractor or any subcontractor, material supplier or equipment lessor on the other.</t>
  </si>
  <si>
    <t xml:space="preserve">There has not been and is not now any identity of interest between the owner on the one hand and the General  </t>
  </si>
  <si>
    <t>Owner Certification</t>
  </si>
  <si>
    <t>KENTUCKY HOUSING CORPORATION</t>
  </si>
  <si>
    <t xml:space="preserve">     Subtotal</t>
  </si>
  <si>
    <t>Total Construction Costs (Including General Requirements)</t>
  </si>
  <si>
    <t>Total Construction Costs (Without General Requirements)</t>
  </si>
  <si>
    <t xml:space="preserve">Project Name: </t>
  </si>
  <si>
    <t>Project Location:</t>
  </si>
  <si>
    <r>
      <t>General Requirements (</t>
    </r>
    <r>
      <rPr>
        <i/>
        <sz val="11"/>
        <color theme="1"/>
        <rFont val="Calibri"/>
        <family val="2"/>
        <scheme val="minor"/>
      </rPr>
      <t>Including Construction Management, Building Permit Fees, Tap Fees, Impact Fees, Construction Insurances, Bond Premiums, Site Security, Sewage Disposal Fees, etc.</t>
    </r>
    <r>
      <rPr>
        <sz val="11"/>
        <color theme="1"/>
        <rFont val="Calibri"/>
        <family val="2"/>
        <scheme val="minor"/>
      </rPr>
      <t>)</t>
    </r>
  </si>
  <si>
    <t>Name of Subcontractor 
or Payee</t>
  </si>
  <si>
    <t>There has not been and is not now any identity of interest between the general contractor on the one hand and the</t>
  </si>
  <si>
    <t>owner or any subcontractor, material supplier, or equipment lessor on the other.</t>
  </si>
  <si>
    <t>Industry-Specific Manufacturing Equipment</t>
  </si>
  <si>
    <t>Allowable Percentages</t>
  </si>
  <si>
    <t>Contractor Profit, Overhead, and General Requirements Calculation</t>
  </si>
  <si>
    <t>Argenta Construction Group, LLC</t>
  </si>
  <si>
    <t>X</t>
  </si>
  <si>
    <t>Quantum Enterprises, Inc</t>
  </si>
  <si>
    <t>PeopleReady, Inc. (labor)</t>
  </si>
  <si>
    <t>ProTech Pressure Washing, LLC</t>
  </si>
  <si>
    <t>Quantum Enterprises, Inc.</t>
  </si>
  <si>
    <t>Johnson's Commerical Flooring</t>
  </si>
  <si>
    <t>Quantum Enterprises, Inc.,</t>
  </si>
  <si>
    <t xml:space="preserve">Newman Electric, </t>
  </si>
  <si>
    <t>R&amp;R Refridgeration</t>
  </si>
  <si>
    <t>Newman Electric</t>
  </si>
  <si>
    <t>JNE Security</t>
  </si>
  <si>
    <t>GE Appliances</t>
  </si>
  <si>
    <t>Solar by Ecos</t>
  </si>
  <si>
    <t>Pipe Savers</t>
  </si>
  <si>
    <t>Construction Development Director</t>
  </si>
  <si>
    <t>Principal</t>
  </si>
  <si>
    <t>Yorktown Senior Housing, LLC</t>
  </si>
  <si>
    <t>Yorktown Senior Apartments</t>
  </si>
  <si>
    <t>7200 National Turnpike, Louisville, KY 40214</t>
  </si>
  <si>
    <t>Schiller Hardware, Home Depot</t>
  </si>
  <si>
    <t>South End Glass &amp; Mirror</t>
  </si>
  <si>
    <t xml:space="preserve">Quantum Enterprises, Inc. </t>
  </si>
  <si>
    <t>Brandpoint Services</t>
  </si>
  <si>
    <t>Quantum Enterprises, Inc., Home Depot, Ferguson Supply</t>
  </si>
  <si>
    <t>Home Depot</t>
  </si>
  <si>
    <t>Ferguson Supply</t>
  </si>
  <si>
    <t>Okolona Fence Co., Metro Drywall</t>
  </si>
  <si>
    <t>Advanced Exercise, OK Awning, Global Industries</t>
  </si>
  <si>
    <t>Executive Elevators</t>
  </si>
  <si>
    <t>Johnson Controls, Inc.</t>
  </si>
  <si>
    <t>Tower Industries,</t>
  </si>
  <si>
    <t>Koorsen Fire</t>
  </si>
  <si>
    <t>Elite Roofing, Metro Drywall, Jeff's Drywall</t>
  </si>
  <si>
    <t>Pipesavers, ADEX Cabinets, Brandpoint Services</t>
  </si>
  <si>
    <t>Station 43 Design, MAS Home Repair</t>
  </si>
  <si>
    <t>Spring Lawn &amp; Landscaping</t>
  </si>
  <si>
    <t>ADC Paving, S&amp;S Concrete, JNE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</si>
</sst>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16" x14ac:knownFonts="1">
    <font>
      <sz val="11"/>
      <color theme="1"/>
      <name val="Calibri"/>
      <family val="2"/>
      <scheme val="minor"/>
    </font>
    <font>
      <b/>
      <u/>
      <sz val="11"/>
      <color theme="1"/>
      <name val="Calibri"/>
      <family val="2"/>
      <scheme val="minor"/>
    </font>
    <font>
      <b/>
      <sz val="14"/>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i/>
      <sz val="14"/>
      <color theme="1"/>
      <name val="Calibri"/>
      <family val="2"/>
      <scheme val="minor"/>
    </font>
    <font>
      <b/>
      <i/>
      <sz val="14"/>
      <color theme="1"/>
      <name val="Calibri"/>
      <family val="2"/>
      <scheme val="minor"/>
    </font>
    <font>
      <sz val="10"/>
      <name val="Arial"/>
      <family val="2"/>
    </font>
    <font>
      <b/>
      <sz val="11"/>
      <name val="Calibri"/>
      <family val="2"/>
      <scheme val="minor"/>
    </font>
    <font>
      <sz val="1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4"/>
      <name val="Calibri"/>
      <family val="2"/>
      <scheme val="minor"/>
    </font>
    <font>
      <sz val="12"/>
      <name val="Calibri"/>
      <family val="2"/>
      <scheme val="minor"/>
    </font>
  </fonts>
  <fills count="3">
    <fill>
      <patternFill patternType="none"/>
    </fill>
    <fill>
      <patternFill patternType="gray125"/>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6"/>
      </left>
      <right style="thin">
        <color indexed="16"/>
      </right>
      <top style="thin">
        <color indexed="16"/>
      </top>
      <bottom style="thin">
        <color indexed="16"/>
      </bottom>
      <diagonal/>
    </border>
    <border>
      <left style="thin">
        <color indexed="64"/>
      </left>
      <right style="thin">
        <color indexed="64"/>
      </right>
      <top/>
      <bottom style="thin">
        <color indexed="64"/>
      </bottom>
      <diagonal/>
    </border>
    <border>
      <left/>
      <right/>
      <top style="hair">
        <color indexed="16"/>
      </top>
      <bottom style="hair">
        <color indexed="16"/>
      </bottom>
      <diagonal/>
    </border>
    <border>
      <left/>
      <right/>
      <top/>
      <bottom style="hair">
        <color indexed="16"/>
      </bottom>
      <diagonal/>
    </border>
    <border>
      <left/>
      <right/>
      <top/>
      <bottom style="double">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3" fillId="0" borderId="0" applyFont="0" applyFill="0" applyBorder="0" applyAlignment="0" applyProtection="0"/>
    <xf numFmtId="0" fontId="8" fillId="0" borderId="0"/>
  </cellStyleXfs>
  <cellXfs count="80">
    <xf numFmtId="0" fontId="0" fillId="0" borderId="0" xfId="0"/>
    <xf numFmtId="0" fontId="0" fillId="0" borderId="0" xfId="0" applyAlignment="1">
      <alignment horizontal="left" vertical="top" wrapText="1"/>
    </xf>
    <xf numFmtId="0" fontId="0" fillId="0" borderId="0" xfId="0" applyAlignment="1">
      <alignment horizontal="center"/>
    </xf>
    <xf numFmtId="0" fontId="1" fillId="0" borderId="0" xfId="0" applyFont="1" applyAlignment="1">
      <alignment horizontal="center"/>
    </xf>
    <xf numFmtId="0" fontId="1" fillId="0" borderId="0" xfId="0" applyFont="1" applyAlignment="1">
      <alignment horizontal="center" wrapText="1"/>
    </xf>
    <xf numFmtId="44" fontId="1" fillId="0" borderId="0" xfId="1" applyFont="1" applyAlignment="1">
      <alignment horizontal="center" wrapText="1"/>
    </xf>
    <xf numFmtId="44" fontId="1" fillId="0" borderId="0" xfId="1" applyFont="1" applyAlignment="1">
      <alignment horizontal="center"/>
    </xf>
    <xf numFmtId="44" fontId="0" fillId="0" borderId="0" xfId="1" applyFont="1" applyAlignment="1">
      <alignment horizontal="left" vertical="top" wrapText="1"/>
    </xf>
    <xf numFmtId="44" fontId="0" fillId="0" borderId="0" xfId="1" applyFont="1" applyAlignment="1">
      <alignment horizontal="center" vertical="top"/>
    </xf>
    <xf numFmtId="0" fontId="0" fillId="0" borderId="1" xfId="0" applyBorder="1" applyAlignment="1">
      <alignment horizontal="center"/>
    </xf>
    <xf numFmtId="0" fontId="2" fillId="0" borderId="0" xfId="0" applyFont="1" applyAlignment="1">
      <alignment horizontal="center"/>
    </xf>
    <xf numFmtId="0" fontId="5" fillId="0" borderId="0" xfId="0" applyFont="1" applyAlignment="1">
      <alignment horizontal="left"/>
    </xf>
    <xf numFmtId="0" fontId="7" fillId="0" borderId="0" xfId="0" applyFont="1" applyAlignment="1">
      <alignment horizontal="left"/>
    </xf>
    <xf numFmtId="164" fontId="10" fillId="0" borderId="1" xfId="2" applyNumberFormat="1" applyFont="1" applyBorder="1" applyAlignment="1">
      <alignment horizontal="right"/>
    </xf>
    <xf numFmtId="0" fontId="10" fillId="0" borderId="0" xfId="2" applyFont="1"/>
    <xf numFmtId="0" fontId="10" fillId="0" borderId="0" xfId="2" applyFont="1" applyAlignment="1">
      <alignment horizontal="center"/>
    </xf>
    <xf numFmtId="0" fontId="9" fillId="0" borderId="1" xfId="2" applyFont="1" applyBorder="1"/>
    <xf numFmtId="0" fontId="11" fillId="0" borderId="1" xfId="0" applyFont="1" applyBorder="1" applyAlignment="1">
      <alignment horizontal="center"/>
    </xf>
    <xf numFmtId="0" fontId="11" fillId="0" borderId="0" xfId="0" applyFont="1"/>
    <xf numFmtId="0" fontId="11" fillId="0" borderId="0" xfId="0" applyFont="1" applyAlignment="1">
      <alignment horizontal="center"/>
    </xf>
    <xf numFmtId="0" fontId="11" fillId="0" borderId="0" xfId="0" applyFont="1" applyAlignment="1">
      <alignment horizontal="left" vertical="top" wrapText="1"/>
    </xf>
    <xf numFmtId="44" fontId="11" fillId="0" borderId="7" xfId="1" applyFont="1" applyBorder="1" applyAlignment="1">
      <alignment horizontal="left" vertical="top" wrapText="1"/>
    </xf>
    <xf numFmtId="44" fontId="11" fillId="0" borderId="7" xfId="1" applyFont="1" applyBorder="1" applyAlignment="1">
      <alignment horizontal="center" vertical="top"/>
    </xf>
    <xf numFmtId="0" fontId="5" fillId="0" borderId="0" xfId="0" applyFont="1" applyAlignment="1">
      <alignment horizontal="left" wrapText="1"/>
    </xf>
    <xf numFmtId="0" fontId="0" fillId="0" borderId="1" xfId="0" applyBorder="1" applyAlignment="1">
      <alignment horizontal="left" wrapText="1"/>
    </xf>
    <xf numFmtId="44" fontId="0" fillId="0" borderId="1" xfId="1" applyFont="1" applyBorder="1" applyAlignment="1">
      <alignment horizontal="center"/>
    </xf>
    <xf numFmtId="0" fontId="11" fillId="0" borderId="1" xfId="0" applyFont="1" applyBorder="1" applyAlignment="1">
      <alignment horizontal="left" wrapText="1"/>
    </xf>
    <xf numFmtId="44" fontId="11" fillId="0" borderId="1" xfId="1" applyFont="1" applyBorder="1" applyAlignment="1">
      <alignment horizontal="center"/>
    </xf>
    <xf numFmtId="0" fontId="10" fillId="0" borderId="0" xfId="2" applyFont="1" applyAlignment="1">
      <alignment horizontal="left"/>
    </xf>
    <xf numFmtId="0" fontId="9" fillId="0" borderId="0" xfId="2" applyFont="1"/>
    <xf numFmtId="0" fontId="9" fillId="0" borderId="0" xfId="2" applyFont="1" applyAlignment="1">
      <alignment horizontal="center"/>
    </xf>
    <xf numFmtId="164" fontId="10" fillId="0" borderId="3" xfId="2" applyNumberFormat="1" applyFont="1" applyBorder="1" applyAlignment="1">
      <alignment horizontal="right"/>
    </xf>
    <xf numFmtId="9" fontId="10" fillId="0" borderId="3" xfId="2" applyNumberFormat="1" applyFont="1" applyBorder="1" applyAlignment="1">
      <alignment horizontal="right"/>
    </xf>
    <xf numFmtId="0" fontId="10" fillId="0" borderId="0" xfId="2" applyFont="1" applyAlignment="1">
      <alignment wrapText="1"/>
    </xf>
    <xf numFmtId="0" fontId="10" fillId="2" borderId="6" xfId="2" applyFont="1" applyFill="1" applyBorder="1" applyProtection="1">
      <protection locked="0"/>
    </xf>
    <xf numFmtId="164" fontId="10" fillId="2" borderId="3" xfId="2" applyNumberFormat="1" applyFont="1" applyFill="1" applyBorder="1" applyAlignment="1" applyProtection="1">
      <alignment horizontal="right"/>
      <protection locked="0"/>
    </xf>
    <xf numFmtId="0" fontId="10" fillId="2" borderId="5" xfId="2" applyFont="1" applyFill="1" applyBorder="1" applyProtection="1">
      <protection locked="0"/>
    </xf>
    <xf numFmtId="164" fontId="10" fillId="0" borderId="4" xfId="2" applyNumberFormat="1" applyFont="1" applyBorder="1" applyAlignment="1">
      <alignment horizontal="right"/>
    </xf>
    <xf numFmtId="0" fontId="10" fillId="0" borderId="0" xfId="2" applyFont="1" applyAlignment="1">
      <alignment horizontal="left" vertical="top" wrapText="1"/>
    </xf>
    <xf numFmtId="0" fontId="3" fillId="0" borderId="0" xfId="0" applyFont="1" applyAlignment="1">
      <alignment horizontal="left" vertical="top"/>
    </xf>
    <xf numFmtId="49" fontId="3" fillId="0" borderId="0" xfId="0" applyNumberFormat="1" applyFont="1"/>
    <xf numFmtId="0" fontId="10" fillId="2" borderId="1" xfId="2" applyFont="1" applyFill="1" applyBorder="1" applyProtection="1">
      <protection locked="0"/>
    </xf>
    <xf numFmtId="0" fontId="10" fillId="0" borderId="0" xfId="2" applyFont="1" applyAlignment="1">
      <alignment horizontal="right"/>
    </xf>
    <xf numFmtId="0" fontId="10" fillId="0" borderId="0" xfId="2" applyFont="1" applyAlignment="1">
      <alignment vertical="top"/>
    </xf>
    <xf numFmtId="49" fontId="10" fillId="0" borderId="0" xfId="2" applyNumberFormat="1" applyFont="1" applyAlignment="1">
      <alignment horizontal="left"/>
    </xf>
    <xf numFmtId="0" fontId="10" fillId="0" borderId="0" xfId="2" applyFont="1" applyAlignment="1">
      <alignment horizontal="left" wrapText="1"/>
    </xf>
    <xf numFmtId="0" fontId="15" fillId="0" borderId="0" xfId="2" applyFont="1"/>
    <xf numFmtId="0" fontId="14" fillId="0" borderId="0" xfId="2" applyFont="1"/>
    <xf numFmtId="44" fontId="11" fillId="0" borderId="1" xfId="1" applyFont="1" applyFill="1" applyBorder="1" applyAlignment="1">
      <alignment horizontal="left" wrapText="1"/>
    </xf>
    <xf numFmtId="0" fontId="11" fillId="0" borderId="1" xfId="0" applyFont="1" applyBorder="1"/>
    <xf numFmtId="44" fontId="11" fillId="0" borderId="1" xfId="1" applyFont="1" applyFill="1" applyBorder="1" applyAlignment="1">
      <alignment horizontal="center"/>
    </xf>
    <xf numFmtId="44" fontId="0" fillId="2" borderId="1" xfId="1" applyFont="1" applyFill="1" applyBorder="1" applyAlignment="1" applyProtection="1">
      <alignment horizontal="left" wrapText="1"/>
      <protection locked="0"/>
    </xf>
    <xf numFmtId="0" fontId="0" fillId="2" borderId="1" xfId="0" applyFill="1" applyBorder="1" applyProtection="1">
      <protection locked="0"/>
    </xf>
    <xf numFmtId="0" fontId="0" fillId="2" borderId="1" xfId="0" applyFill="1" applyBorder="1" applyAlignment="1" applyProtection="1">
      <alignment horizontal="left" wrapText="1"/>
      <protection locked="0"/>
    </xf>
    <xf numFmtId="0" fontId="0" fillId="0" borderId="0" xfId="0" applyAlignment="1">
      <alignment horizontal="left" vertical="top" wrapText="1"/>
    </xf>
    <xf numFmtId="0" fontId="6" fillId="0" borderId="0" xfId="0" applyFont="1" applyAlignment="1">
      <alignment horizontal="left" vertical="top" wrapText="1"/>
    </xf>
    <xf numFmtId="0" fontId="4" fillId="0" borderId="0" xfId="0" applyFont="1" applyAlignment="1">
      <alignment horizontal="center"/>
    </xf>
    <xf numFmtId="0" fontId="2" fillId="0" borderId="0" xfId="0" applyFont="1" applyAlignment="1">
      <alignment horizontal="center"/>
    </xf>
    <xf numFmtId="0" fontId="2" fillId="2" borderId="8" xfId="0" applyFont="1" applyFill="1" applyBorder="1" applyAlignment="1" applyProtection="1">
      <alignment horizontal="left"/>
      <protection locked="0"/>
    </xf>
    <xf numFmtId="0" fontId="0" fillId="2" borderId="8" xfId="0" applyFill="1" applyBorder="1" applyAlignment="1" applyProtection="1">
      <alignment horizontal="left"/>
      <protection locked="0"/>
    </xf>
    <xf numFmtId="0" fontId="13" fillId="0" borderId="0" xfId="2" applyFont="1" applyAlignment="1">
      <alignment horizontal="center"/>
    </xf>
    <xf numFmtId="0" fontId="14" fillId="0" borderId="0" xfId="2" applyFont="1" applyAlignment="1">
      <alignment horizontal="center"/>
    </xf>
    <xf numFmtId="0" fontId="10" fillId="0" borderId="0" xfId="2" applyFont="1" applyAlignment="1">
      <alignment horizontal="left" vertical="top" wrapText="1"/>
    </xf>
    <xf numFmtId="0" fontId="3" fillId="0" borderId="0" xfId="0" applyFont="1" applyAlignment="1">
      <alignment horizontal="left" vertical="top"/>
    </xf>
    <xf numFmtId="0" fontId="10" fillId="0" borderId="0" xfId="2" applyFont="1" applyAlignment="1">
      <alignment wrapText="1"/>
    </xf>
    <xf numFmtId="0" fontId="3" fillId="0" borderId="0" xfId="0" applyFont="1"/>
    <xf numFmtId="0" fontId="10" fillId="0" borderId="2" xfId="2" applyFont="1" applyBorder="1" applyAlignment="1">
      <alignment horizontal="left"/>
    </xf>
    <xf numFmtId="0" fontId="10" fillId="0" borderId="0" xfId="2" applyFont="1" applyAlignment="1">
      <alignment horizontal="left"/>
    </xf>
    <xf numFmtId="0" fontId="10" fillId="0" borderId="0" xfId="2" applyFont="1" applyAlignment="1">
      <alignment horizontal="center"/>
    </xf>
    <xf numFmtId="0" fontId="10" fillId="0" borderId="2" xfId="2" quotePrefix="1" applyFont="1" applyBorder="1" applyAlignment="1">
      <alignment horizontal="left"/>
    </xf>
    <xf numFmtId="0" fontId="10" fillId="2" borderId="9" xfId="2" applyFont="1" applyFill="1" applyBorder="1" applyAlignment="1" applyProtection="1">
      <alignment horizontal="left" wrapText="1"/>
      <protection locked="0"/>
    </xf>
    <xf numFmtId="0" fontId="10" fillId="2" borderId="10" xfId="2" applyFont="1" applyFill="1" applyBorder="1" applyAlignment="1" applyProtection="1">
      <alignment horizontal="left" wrapText="1"/>
      <protection locked="0"/>
    </xf>
    <xf numFmtId="0" fontId="10" fillId="2" borderId="11" xfId="2" applyFont="1" applyFill="1" applyBorder="1" applyAlignment="1" applyProtection="1">
      <alignment horizontal="left" wrapText="1"/>
      <protection locked="0"/>
    </xf>
    <xf numFmtId="0" fontId="10" fillId="2" borderId="12" xfId="2" applyFont="1" applyFill="1" applyBorder="1" applyAlignment="1" applyProtection="1">
      <alignment horizontal="left" wrapText="1"/>
      <protection locked="0"/>
    </xf>
    <xf numFmtId="0" fontId="10" fillId="2" borderId="0" xfId="2" applyFont="1" applyFill="1" applyAlignment="1" applyProtection="1">
      <alignment horizontal="left" wrapText="1"/>
      <protection locked="0"/>
    </xf>
    <xf numFmtId="0" fontId="10" fillId="2" borderId="13" xfId="2" applyFont="1" applyFill="1" applyBorder="1" applyAlignment="1" applyProtection="1">
      <alignment horizontal="left" wrapText="1"/>
      <protection locked="0"/>
    </xf>
    <xf numFmtId="0" fontId="10" fillId="2" borderId="14" xfId="2" applyFont="1" applyFill="1" applyBorder="1" applyAlignment="1" applyProtection="1">
      <alignment horizontal="left" wrapText="1"/>
      <protection locked="0"/>
    </xf>
    <xf numFmtId="0" fontId="10" fillId="2" borderId="2" xfId="2" applyFont="1" applyFill="1" applyBorder="1" applyAlignment="1" applyProtection="1">
      <alignment horizontal="left" wrapText="1"/>
      <protection locked="0"/>
    </xf>
    <xf numFmtId="0" fontId="10" fillId="2" borderId="15" xfId="2" applyFont="1" applyFill="1" applyBorder="1" applyAlignment="1" applyProtection="1">
      <alignment horizontal="left" wrapText="1"/>
      <protection locked="0"/>
    </xf>
    <xf numFmtId="0" fontId="10" fillId="2" borderId="2" xfId="2" applyFont="1" applyFill="1" applyBorder="1" applyAlignment="1" applyProtection="1">
      <alignment horizontal="left"/>
      <protection locked="0"/>
    </xf>
  </cellXfs>
  <cellStyles count="3">
    <cellStyle name="Currency" xfId="1" builtinId="4"/>
    <cellStyle name="Normal" xfId="0" builtinId="0"/>
    <cellStyle name="Normal_Cost Cert Addendum 2009" xfId="2" xr:uid="{5D808C43-3170-4AAE-B9C4-5EF3B0876A49}"/>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AA853-23AD-4242-9585-BB2E2C78DC01}">
  <dimension ref="A1:G171"/>
  <sheetViews>
    <sheetView showGridLines="0" tabSelected="1" zoomScaleNormal="100" zoomScaleSheetLayoutView="80" workbookViewId="0">
      <selection activeCell="K166" sqref="K166"/>
    </sheetView>
  </sheetViews>
  <sheetFormatPr defaultRowHeight="15" x14ac:dyDescent="0.25"/>
  <cols>
    <col min="1" max="1" width="13.85546875" style="2" customWidth="1"/>
    <col min="2" max="2" width="51" style="1" bestFit="1" customWidth="1"/>
    <col min="3" max="3" width="15.85546875" style="7" customWidth="1"/>
    <col min="4" max="4" width="18.28515625" style="7" bestFit="1" customWidth="1"/>
    <col min="5" max="5" width="15.85546875" style="7" bestFit="1" customWidth="1"/>
    <col min="6" max="6" width="17.28515625" style="8" customWidth="1"/>
    <col min="7" max="7" width="23.7109375" customWidth="1"/>
  </cols>
  <sheetData>
    <row r="1" spans="1:7" ht="26.25" x14ac:dyDescent="0.4">
      <c r="A1" s="56" t="s">
        <v>34</v>
      </c>
      <c r="B1" s="56"/>
      <c r="C1" s="56"/>
      <c r="D1" s="56"/>
      <c r="E1" s="56"/>
      <c r="F1" s="56"/>
      <c r="G1" s="56"/>
    </row>
    <row r="2" spans="1:7" ht="18.75" x14ac:dyDescent="0.3">
      <c r="A2" s="57" t="s">
        <v>59</v>
      </c>
      <c r="B2" s="57"/>
      <c r="C2" s="57"/>
      <c r="D2" s="57"/>
      <c r="E2" s="57"/>
      <c r="F2" s="57"/>
      <c r="G2" s="57"/>
    </row>
    <row r="3" spans="1:7" ht="18.75" x14ac:dyDescent="0.3">
      <c r="A3" s="10"/>
      <c r="B3" s="10"/>
      <c r="C3" s="10"/>
      <c r="D3" s="10"/>
      <c r="E3" s="10"/>
      <c r="F3" s="10"/>
      <c r="G3" s="10"/>
    </row>
    <row r="4" spans="1:7" ht="38.25" thickBot="1" x14ac:dyDescent="0.35">
      <c r="A4" s="23" t="s">
        <v>83</v>
      </c>
      <c r="B4" s="58" t="s">
        <v>110</v>
      </c>
      <c r="C4" s="59"/>
      <c r="D4" s="23" t="s">
        <v>56</v>
      </c>
      <c r="E4" s="58" t="s">
        <v>92</v>
      </c>
      <c r="F4" s="59"/>
      <c r="G4" s="59"/>
    </row>
    <row r="5" spans="1:7" ht="18.75" x14ac:dyDescent="0.3">
      <c r="A5" s="10"/>
      <c r="B5" s="10"/>
      <c r="C5" s="10"/>
      <c r="D5" s="10"/>
      <c r="E5" s="10"/>
      <c r="F5" s="10"/>
      <c r="G5" s="10"/>
    </row>
    <row r="6" spans="1:7" ht="38.25" thickBot="1" x14ac:dyDescent="0.35">
      <c r="A6" s="23" t="s">
        <v>57</v>
      </c>
      <c r="B6" s="58" t="s">
        <v>109</v>
      </c>
      <c r="C6" s="59"/>
      <c r="D6" s="23" t="s">
        <v>84</v>
      </c>
      <c r="E6" s="58" t="s">
        <v>111</v>
      </c>
      <c r="F6" s="58"/>
      <c r="G6" s="58"/>
    </row>
    <row r="7" spans="1:7" ht="18.75" x14ac:dyDescent="0.3">
      <c r="A7" s="11"/>
      <c r="B7" s="11"/>
      <c r="C7" s="11"/>
      <c r="D7" s="11"/>
      <c r="E7" s="11"/>
      <c r="F7" s="11"/>
      <c r="G7" s="11"/>
    </row>
    <row r="8" spans="1:7" ht="43.5" customHeight="1" x14ac:dyDescent="0.25">
      <c r="A8" s="55" t="s">
        <v>39</v>
      </c>
      <c r="B8" s="55"/>
      <c r="C8" s="55"/>
      <c r="D8" s="55"/>
      <c r="E8" s="55"/>
      <c r="F8" s="55"/>
      <c r="G8" s="55"/>
    </row>
    <row r="9" spans="1:7" ht="18.75" x14ac:dyDescent="0.3">
      <c r="A9" s="12" t="s">
        <v>40</v>
      </c>
      <c r="B9" s="11"/>
      <c r="C9" s="11"/>
      <c r="D9" s="11"/>
      <c r="E9" s="11"/>
      <c r="F9" s="11"/>
      <c r="G9" s="11"/>
    </row>
    <row r="10" spans="1:7" ht="34.5" customHeight="1" x14ac:dyDescent="0.25">
      <c r="A10" s="3" t="s">
        <v>33</v>
      </c>
      <c r="B10" s="4" t="s">
        <v>32</v>
      </c>
      <c r="C10" s="5" t="s">
        <v>35</v>
      </c>
      <c r="D10" s="5" t="s">
        <v>36</v>
      </c>
      <c r="E10" s="5" t="s">
        <v>37</v>
      </c>
      <c r="F10" s="6" t="s">
        <v>38</v>
      </c>
      <c r="G10" s="4" t="s">
        <v>86</v>
      </c>
    </row>
    <row r="11" spans="1:7" ht="60" x14ac:dyDescent="0.25">
      <c r="A11" s="9">
        <v>1</v>
      </c>
      <c r="B11" s="24" t="s">
        <v>85</v>
      </c>
      <c r="C11" s="51">
        <v>0</v>
      </c>
      <c r="D11" s="51">
        <v>301545.48</v>
      </c>
      <c r="E11" s="51">
        <v>0</v>
      </c>
      <c r="F11" s="25">
        <f>SUM(C11:E11)</f>
        <v>301545.48</v>
      </c>
      <c r="G11" s="52" t="s">
        <v>92</v>
      </c>
    </row>
    <row r="12" spans="1:7" ht="15" customHeight="1" x14ac:dyDescent="0.25">
      <c r="A12" s="9"/>
      <c r="B12" s="53"/>
      <c r="C12" s="51"/>
      <c r="D12" s="51"/>
      <c r="E12" s="51"/>
      <c r="F12" s="25"/>
      <c r="G12" s="52"/>
    </row>
    <row r="13" spans="1:7" ht="15" customHeight="1" x14ac:dyDescent="0.25">
      <c r="A13" s="9"/>
      <c r="B13" s="53"/>
      <c r="C13" s="51"/>
      <c r="D13" s="51"/>
      <c r="E13" s="51"/>
      <c r="F13" s="25"/>
      <c r="G13" s="52"/>
    </row>
    <row r="14" spans="1:7" s="18" customFormat="1" ht="15" customHeight="1" x14ac:dyDescent="0.25">
      <c r="A14" s="17"/>
      <c r="B14" s="26" t="s">
        <v>80</v>
      </c>
      <c r="C14" s="48">
        <f>SUM(C11:C13)</f>
        <v>0</v>
      </c>
      <c r="D14" s="48">
        <f>SUM(D11:D13)</f>
        <v>301545.48</v>
      </c>
      <c r="E14" s="48">
        <f>SUM(E11:E13)</f>
        <v>0</v>
      </c>
      <c r="F14" s="27">
        <f>SUM(C14:E14)</f>
        <v>301545.48</v>
      </c>
      <c r="G14" s="49"/>
    </row>
    <row r="15" spans="1:7" ht="15" customHeight="1" x14ac:dyDescent="0.25">
      <c r="A15" s="9">
        <v>2</v>
      </c>
      <c r="B15" s="24" t="s">
        <v>0</v>
      </c>
      <c r="C15" s="51">
        <v>0</v>
      </c>
      <c r="D15" s="51">
        <v>127200</v>
      </c>
      <c r="E15" s="51">
        <v>0</v>
      </c>
      <c r="F15" s="25">
        <f t="shared" ref="F15:F162" si="0">SUM(C15:E15)</f>
        <v>127200</v>
      </c>
      <c r="G15" s="52" t="s">
        <v>94</v>
      </c>
    </row>
    <row r="16" spans="1:7" ht="15" customHeight="1" x14ac:dyDescent="0.25">
      <c r="A16" s="9"/>
      <c r="B16" s="53"/>
      <c r="C16" s="51"/>
      <c r="D16" s="51"/>
      <c r="E16" s="51"/>
      <c r="F16" s="25"/>
      <c r="G16" s="52" t="s">
        <v>95</v>
      </c>
    </row>
    <row r="17" spans="1:7" ht="15" customHeight="1" x14ac:dyDescent="0.25">
      <c r="A17" s="9"/>
      <c r="B17" s="53"/>
      <c r="C17" s="51"/>
      <c r="D17" s="51"/>
      <c r="E17" s="51"/>
      <c r="F17" s="25"/>
      <c r="G17" s="52"/>
    </row>
    <row r="18" spans="1:7" s="18" customFormat="1" ht="15" customHeight="1" x14ac:dyDescent="0.25">
      <c r="A18" s="17"/>
      <c r="B18" s="26" t="s">
        <v>80</v>
      </c>
      <c r="C18" s="48">
        <f>SUM(C15:C17)</f>
        <v>0</v>
      </c>
      <c r="D18" s="48">
        <f>SUM(D15:D17)</f>
        <v>127200</v>
      </c>
      <c r="E18" s="48">
        <f>SUM(E15:E17)</f>
        <v>0</v>
      </c>
      <c r="F18" s="50">
        <f>SUM(C18:E18)</f>
        <v>127200</v>
      </c>
      <c r="G18" s="49"/>
    </row>
    <row r="19" spans="1:7" ht="15" customHeight="1" x14ac:dyDescent="0.25">
      <c r="A19" s="9">
        <v>3</v>
      </c>
      <c r="B19" s="24" t="s">
        <v>1</v>
      </c>
      <c r="C19" s="51">
        <v>0</v>
      </c>
      <c r="D19" s="51">
        <v>0</v>
      </c>
      <c r="E19" s="51">
        <v>0</v>
      </c>
      <c r="F19" s="25">
        <f t="shared" si="0"/>
        <v>0</v>
      </c>
      <c r="G19" s="52"/>
    </row>
    <row r="20" spans="1:7" ht="15" customHeight="1" x14ac:dyDescent="0.25">
      <c r="A20" s="9"/>
      <c r="B20" s="53"/>
      <c r="C20" s="51"/>
      <c r="D20" s="51"/>
      <c r="E20" s="51"/>
      <c r="F20" s="25"/>
      <c r="G20" s="52"/>
    </row>
    <row r="21" spans="1:7" ht="15" customHeight="1" x14ac:dyDescent="0.25">
      <c r="A21" s="9"/>
      <c r="B21" s="53"/>
      <c r="C21" s="51"/>
      <c r="D21" s="51"/>
      <c r="E21" s="51"/>
      <c r="F21" s="25"/>
      <c r="G21" s="52"/>
    </row>
    <row r="22" spans="1:7" s="18" customFormat="1" ht="15" customHeight="1" x14ac:dyDescent="0.25">
      <c r="A22" s="17"/>
      <c r="B22" s="26" t="s">
        <v>80</v>
      </c>
      <c r="C22" s="48">
        <f>SUM(C19:C21)</f>
        <v>0</v>
      </c>
      <c r="D22" s="48">
        <f>SUM(D19:D21)</f>
        <v>0</v>
      </c>
      <c r="E22" s="48">
        <f>SUM(E19:E21)</f>
        <v>0</v>
      </c>
      <c r="F22" s="50">
        <f>SUM(C22:E22)</f>
        <v>0</v>
      </c>
      <c r="G22" s="49"/>
    </row>
    <row r="23" spans="1:7" ht="15" customHeight="1" x14ac:dyDescent="0.25">
      <c r="A23" s="9">
        <v>4</v>
      </c>
      <c r="B23" s="24" t="s">
        <v>2</v>
      </c>
      <c r="C23" s="51">
        <v>0</v>
      </c>
      <c r="D23" s="51">
        <v>16000</v>
      </c>
      <c r="E23" s="51">
        <v>0</v>
      </c>
      <c r="F23" s="25">
        <f t="shared" si="0"/>
        <v>16000</v>
      </c>
      <c r="G23" s="52" t="s">
        <v>96</v>
      </c>
    </row>
    <row r="24" spans="1:7" ht="15" customHeight="1" x14ac:dyDescent="0.25">
      <c r="A24" s="9"/>
      <c r="B24" s="53"/>
      <c r="C24" s="51"/>
      <c r="D24" s="51"/>
      <c r="E24" s="51"/>
      <c r="F24" s="25"/>
      <c r="G24" s="52"/>
    </row>
    <row r="25" spans="1:7" ht="15" customHeight="1" x14ac:dyDescent="0.25">
      <c r="A25" s="9"/>
      <c r="B25" s="53"/>
      <c r="C25" s="51"/>
      <c r="D25" s="51"/>
      <c r="E25" s="51"/>
      <c r="F25" s="25"/>
      <c r="G25" s="52"/>
    </row>
    <row r="26" spans="1:7" s="18" customFormat="1" ht="15" customHeight="1" x14ac:dyDescent="0.25">
      <c r="A26" s="17"/>
      <c r="B26" s="26" t="s">
        <v>80</v>
      </c>
      <c r="C26" s="48">
        <f>SUM(C23:C25)</f>
        <v>0</v>
      </c>
      <c r="D26" s="48">
        <f>SUM(D23:D25)</f>
        <v>16000</v>
      </c>
      <c r="E26" s="48">
        <f>SUM(E23:E25)</f>
        <v>0</v>
      </c>
      <c r="F26" s="50">
        <f>SUM(C26:E26)</f>
        <v>16000</v>
      </c>
      <c r="G26" s="49"/>
    </row>
    <row r="27" spans="1:7" ht="15" customHeight="1" x14ac:dyDescent="0.25">
      <c r="A27" s="9">
        <v>5</v>
      </c>
      <c r="B27" s="24" t="s">
        <v>3</v>
      </c>
      <c r="C27" s="51">
        <v>0</v>
      </c>
      <c r="D27" s="51">
        <v>0</v>
      </c>
      <c r="E27" s="51">
        <v>0</v>
      </c>
      <c r="F27" s="25">
        <f t="shared" si="0"/>
        <v>0</v>
      </c>
      <c r="G27" s="52"/>
    </row>
    <row r="28" spans="1:7" ht="15" customHeight="1" x14ac:dyDescent="0.25">
      <c r="A28" s="9"/>
      <c r="B28" s="53"/>
      <c r="C28" s="51"/>
      <c r="D28" s="51"/>
      <c r="E28" s="51"/>
      <c r="F28" s="25"/>
      <c r="G28" s="52"/>
    </row>
    <row r="29" spans="1:7" ht="15" customHeight="1" x14ac:dyDescent="0.25">
      <c r="A29" s="9"/>
      <c r="B29" s="53"/>
      <c r="C29" s="51"/>
      <c r="D29" s="51"/>
      <c r="E29" s="51"/>
      <c r="F29" s="25"/>
      <c r="G29" s="52"/>
    </row>
    <row r="30" spans="1:7" s="18" customFormat="1" ht="15" customHeight="1" x14ac:dyDescent="0.25">
      <c r="A30" s="17"/>
      <c r="B30" s="26" t="s">
        <v>80</v>
      </c>
      <c r="C30" s="48">
        <f>SUM(C27:C29)</f>
        <v>0</v>
      </c>
      <c r="D30" s="48">
        <f>SUM(D27:D29)</f>
        <v>0</v>
      </c>
      <c r="E30" s="48">
        <f>SUM(E27:E29)</f>
        <v>0</v>
      </c>
      <c r="F30" s="50">
        <f>SUM(C30:E30)</f>
        <v>0</v>
      </c>
      <c r="G30" s="49"/>
    </row>
    <row r="31" spans="1:7" ht="15" customHeight="1" x14ac:dyDescent="0.25">
      <c r="A31" s="9">
        <v>6</v>
      </c>
      <c r="B31" s="24" t="s">
        <v>4</v>
      </c>
      <c r="C31" s="51">
        <v>0</v>
      </c>
      <c r="D31" s="51">
        <v>1032813</v>
      </c>
      <c r="E31" s="51">
        <v>0</v>
      </c>
      <c r="F31" s="25">
        <f t="shared" si="0"/>
        <v>1032813</v>
      </c>
      <c r="G31" s="52" t="s">
        <v>97</v>
      </c>
    </row>
    <row r="32" spans="1:7" ht="15" customHeight="1" x14ac:dyDescent="0.25">
      <c r="A32" s="9"/>
      <c r="B32" s="53"/>
      <c r="C32" s="51"/>
      <c r="D32" s="51"/>
      <c r="E32" s="51"/>
      <c r="F32" s="25"/>
      <c r="G32" s="52" t="s">
        <v>126</v>
      </c>
    </row>
    <row r="33" spans="1:7" ht="15" customHeight="1" x14ac:dyDescent="0.25">
      <c r="A33" s="9"/>
      <c r="B33" s="53"/>
      <c r="C33" s="51"/>
      <c r="D33" s="51"/>
      <c r="E33" s="51"/>
      <c r="F33" s="25"/>
      <c r="G33" s="52" t="s">
        <v>125</v>
      </c>
    </row>
    <row r="34" spans="1:7" s="18" customFormat="1" ht="15" customHeight="1" x14ac:dyDescent="0.25">
      <c r="A34" s="17"/>
      <c r="B34" s="26" t="s">
        <v>80</v>
      </c>
      <c r="C34" s="48">
        <f>SUM(C31:C33)</f>
        <v>0</v>
      </c>
      <c r="D34" s="48">
        <f>SUM(D31:D33)</f>
        <v>1032813</v>
      </c>
      <c r="E34" s="48">
        <f>SUM(E31:E33)</f>
        <v>0</v>
      </c>
      <c r="F34" s="50">
        <f>SUM(C34:E34)</f>
        <v>1032813</v>
      </c>
      <c r="G34" s="49"/>
    </row>
    <row r="35" spans="1:7" ht="15" customHeight="1" x14ac:dyDescent="0.25">
      <c r="A35" s="9">
        <v>7</v>
      </c>
      <c r="B35" s="24" t="s">
        <v>5</v>
      </c>
      <c r="C35" s="51">
        <v>0</v>
      </c>
      <c r="D35" s="51">
        <v>0</v>
      </c>
      <c r="E35" s="51">
        <v>0</v>
      </c>
      <c r="F35" s="25">
        <f t="shared" si="0"/>
        <v>0</v>
      </c>
      <c r="G35" s="52"/>
    </row>
    <row r="36" spans="1:7" ht="15" customHeight="1" x14ac:dyDescent="0.25">
      <c r="A36" s="9"/>
      <c r="B36" s="53"/>
      <c r="C36" s="51"/>
      <c r="D36" s="51"/>
      <c r="E36" s="51"/>
      <c r="F36" s="25"/>
      <c r="G36" s="52"/>
    </row>
    <row r="37" spans="1:7" ht="15" customHeight="1" x14ac:dyDescent="0.25">
      <c r="A37" s="9"/>
      <c r="B37" s="53"/>
      <c r="C37" s="51"/>
      <c r="D37" s="51"/>
      <c r="E37" s="51"/>
      <c r="F37" s="25"/>
      <c r="G37" s="52"/>
    </row>
    <row r="38" spans="1:7" s="18" customFormat="1" ht="15" customHeight="1" x14ac:dyDescent="0.25">
      <c r="A38" s="17"/>
      <c r="B38" s="26" t="s">
        <v>80</v>
      </c>
      <c r="C38" s="48">
        <f>SUM(C35:C37)</f>
        <v>0</v>
      </c>
      <c r="D38" s="48">
        <f>SUM(D35:D37)</f>
        <v>0</v>
      </c>
      <c r="E38" s="48">
        <f>SUM(E35:E37)</f>
        <v>0</v>
      </c>
      <c r="F38" s="50">
        <f>SUM(C38:E38)</f>
        <v>0</v>
      </c>
      <c r="G38" s="49"/>
    </row>
    <row r="39" spans="1:7" ht="15" customHeight="1" x14ac:dyDescent="0.25">
      <c r="A39" s="9">
        <v>8</v>
      </c>
      <c r="B39" s="24" t="s">
        <v>6</v>
      </c>
      <c r="C39" s="51">
        <v>0</v>
      </c>
      <c r="D39" s="51">
        <v>324933.38</v>
      </c>
      <c r="E39" s="51">
        <v>0</v>
      </c>
      <c r="F39" s="25">
        <f t="shared" si="0"/>
        <v>324933.38</v>
      </c>
      <c r="G39" s="52" t="s">
        <v>112</v>
      </c>
    </row>
    <row r="40" spans="1:7" ht="15" customHeight="1" x14ac:dyDescent="0.25">
      <c r="A40" s="9"/>
      <c r="B40" s="53"/>
      <c r="C40" s="51"/>
      <c r="D40" s="51"/>
      <c r="E40" s="51"/>
      <c r="F40" s="25"/>
      <c r="G40" s="52" t="s">
        <v>113</v>
      </c>
    </row>
    <row r="41" spans="1:7" ht="15" customHeight="1" x14ac:dyDescent="0.25">
      <c r="A41" s="9"/>
      <c r="B41" s="53"/>
      <c r="C41" s="51"/>
      <c r="D41" s="51"/>
      <c r="E41" s="51"/>
      <c r="F41" s="25"/>
      <c r="G41" s="52" t="s">
        <v>114</v>
      </c>
    </row>
    <row r="42" spans="1:7" s="18" customFormat="1" ht="15" customHeight="1" x14ac:dyDescent="0.25">
      <c r="A42" s="17"/>
      <c r="B42" s="26" t="s">
        <v>80</v>
      </c>
      <c r="C42" s="48">
        <f>SUM(C39:C41)</f>
        <v>0</v>
      </c>
      <c r="D42" s="48">
        <f>SUM(D39:D41)</f>
        <v>324933.38</v>
      </c>
      <c r="E42" s="48">
        <f>SUM(E39:E41)</f>
        <v>0</v>
      </c>
      <c r="F42" s="50">
        <f>SUM(C42:E42)</f>
        <v>324933.38</v>
      </c>
      <c r="G42" s="49"/>
    </row>
    <row r="43" spans="1:7" ht="15" customHeight="1" x14ac:dyDescent="0.25">
      <c r="A43" s="9">
        <v>9</v>
      </c>
      <c r="B43" s="24" t="s">
        <v>7</v>
      </c>
      <c r="C43" s="51">
        <v>0</v>
      </c>
      <c r="D43" s="51">
        <f>626120+48532</f>
        <v>674652</v>
      </c>
      <c r="E43" s="51">
        <v>0</v>
      </c>
      <c r="F43" s="25">
        <f t="shared" si="0"/>
        <v>674652</v>
      </c>
      <c r="G43" s="52" t="s">
        <v>98</v>
      </c>
    </row>
    <row r="44" spans="1:7" ht="15" customHeight="1" x14ac:dyDescent="0.25">
      <c r="A44" s="9"/>
      <c r="B44" s="53"/>
      <c r="C44" s="51"/>
      <c r="D44" s="51"/>
      <c r="E44" s="51"/>
      <c r="F44" s="25"/>
      <c r="G44" s="52" t="s">
        <v>115</v>
      </c>
    </row>
    <row r="45" spans="1:7" ht="15" customHeight="1" x14ac:dyDescent="0.25">
      <c r="A45" s="9"/>
      <c r="B45" s="53"/>
      <c r="C45" s="51"/>
      <c r="D45" s="51"/>
      <c r="E45" s="51"/>
      <c r="F45" s="25"/>
      <c r="G45" s="52" t="s">
        <v>116</v>
      </c>
    </row>
    <row r="46" spans="1:7" s="18" customFormat="1" ht="15" customHeight="1" x14ac:dyDescent="0.25">
      <c r="A46" s="17"/>
      <c r="B46" s="26" t="s">
        <v>80</v>
      </c>
      <c r="C46" s="48">
        <f>SUM(C43:C45)</f>
        <v>0</v>
      </c>
      <c r="D46" s="48">
        <f>SUM(D43:D45)</f>
        <v>674652</v>
      </c>
      <c r="E46" s="48">
        <f>SUM(E43:E45)</f>
        <v>0</v>
      </c>
      <c r="F46" s="50">
        <f>SUM(C46:E46)</f>
        <v>674652</v>
      </c>
      <c r="G46" s="49"/>
    </row>
    <row r="47" spans="1:7" ht="15" customHeight="1" x14ac:dyDescent="0.25">
      <c r="A47" s="9">
        <v>10</v>
      </c>
      <c r="B47" s="24" t="s">
        <v>8</v>
      </c>
      <c r="C47" s="51">
        <v>0</v>
      </c>
      <c r="D47" s="51">
        <v>0</v>
      </c>
      <c r="E47" s="51">
        <v>0</v>
      </c>
      <c r="F47" s="25">
        <f t="shared" si="0"/>
        <v>0</v>
      </c>
      <c r="G47" s="52"/>
    </row>
    <row r="48" spans="1:7" ht="15" customHeight="1" x14ac:dyDescent="0.25">
      <c r="A48" s="9"/>
      <c r="B48" s="53"/>
      <c r="C48" s="51"/>
      <c r="D48" s="51"/>
      <c r="E48" s="51"/>
      <c r="F48" s="25"/>
      <c r="G48" s="52"/>
    </row>
    <row r="49" spans="1:7" ht="15" customHeight="1" x14ac:dyDescent="0.25">
      <c r="A49" s="9"/>
      <c r="B49" s="53"/>
      <c r="C49" s="51"/>
      <c r="D49" s="51"/>
      <c r="E49" s="51"/>
      <c r="F49" s="25"/>
      <c r="G49" s="52"/>
    </row>
    <row r="50" spans="1:7" s="18" customFormat="1" ht="15" customHeight="1" x14ac:dyDescent="0.25">
      <c r="A50" s="17"/>
      <c r="B50" s="26" t="s">
        <v>80</v>
      </c>
      <c r="C50" s="48">
        <f>SUM(C47:C49)</f>
        <v>0</v>
      </c>
      <c r="D50" s="48">
        <f>SUM(D47:D49)</f>
        <v>0</v>
      </c>
      <c r="E50" s="48">
        <f>SUM(E47:E49)</f>
        <v>0</v>
      </c>
      <c r="F50" s="50">
        <f>SUM(C50:E50)</f>
        <v>0</v>
      </c>
      <c r="G50" s="49"/>
    </row>
    <row r="51" spans="1:7" ht="15" customHeight="1" x14ac:dyDescent="0.25">
      <c r="A51" s="9">
        <v>11</v>
      </c>
      <c r="B51" s="24" t="s">
        <v>9</v>
      </c>
      <c r="C51" s="51">
        <v>0</v>
      </c>
      <c r="D51" s="51">
        <v>0</v>
      </c>
      <c r="E51" s="51">
        <v>0</v>
      </c>
      <c r="F51" s="25">
        <f t="shared" si="0"/>
        <v>0</v>
      </c>
      <c r="G51" s="52"/>
    </row>
    <row r="52" spans="1:7" ht="15" customHeight="1" x14ac:dyDescent="0.25">
      <c r="A52" s="9"/>
      <c r="B52" s="53"/>
      <c r="C52" s="51"/>
      <c r="D52" s="51"/>
      <c r="E52" s="51"/>
      <c r="F52" s="25"/>
      <c r="G52" s="52"/>
    </row>
    <row r="53" spans="1:7" ht="15" customHeight="1" x14ac:dyDescent="0.25">
      <c r="A53" s="9"/>
      <c r="B53" s="53"/>
      <c r="C53" s="51"/>
      <c r="D53" s="51"/>
      <c r="E53" s="51"/>
      <c r="F53" s="25"/>
      <c r="G53" s="52"/>
    </row>
    <row r="54" spans="1:7" s="18" customFormat="1" ht="15" customHeight="1" x14ac:dyDescent="0.25">
      <c r="A54" s="17"/>
      <c r="B54" s="26" t="s">
        <v>80</v>
      </c>
      <c r="C54" s="48">
        <f>SUM(C51:C53)</f>
        <v>0</v>
      </c>
      <c r="D54" s="48">
        <f>SUM(D51:D53)</f>
        <v>0</v>
      </c>
      <c r="E54" s="48">
        <f>SUM(E51:E53)</f>
        <v>0</v>
      </c>
      <c r="F54" s="50">
        <f>SUM(C54:E54)</f>
        <v>0</v>
      </c>
      <c r="G54" s="49"/>
    </row>
    <row r="55" spans="1:7" ht="15" customHeight="1" x14ac:dyDescent="0.25">
      <c r="A55" s="9">
        <v>12</v>
      </c>
      <c r="B55" s="24" t="s">
        <v>42</v>
      </c>
      <c r="C55" s="51">
        <v>0</v>
      </c>
      <c r="D55" s="51">
        <v>182439.24</v>
      </c>
      <c r="E55" s="51">
        <v>0</v>
      </c>
      <c r="F55" s="25">
        <f t="shared" si="0"/>
        <v>182439.24</v>
      </c>
      <c r="G55" s="52" t="s">
        <v>104</v>
      </c>
    </row>
    <row r="56" spans="1:7" ht="15" customHeight="1" x14ac:dyDescent="0.25">
      <c r="A56" s="9"/>
      <c r="B56" s="53"/>
      <c r="C56" s="51"/>
      <c r="D56" s="51"/>
      <c r="E56" s="51"/>
      <c r="F56" s="25"/>
      <c r="G56" s="52" t="s">
        <v>117</v>
      </c>
    </row>
    <row r="57" spans="1:7" ht="15" customHeight="1" x14ac:dyDescent="0.25">
      <c r="A57" s="9"/>
      <c r="B57" s="53"/>
      <c r="C57" s="51"/>
      <c r="D57" s="51"/>
      <c r="E57" s="51"/>
      <c r="F57" s="25"/>
      <c r="G57" s="52" t="s">
        <v>118</v>
      </c>
    </row>
    <row r="58" spans="1:7" s="18" customFormat="1" ht="15" customHeight="1" x14ac:dyDescent="0.25">
      <c r="A58" s="17"/>
      <c r="B58" s="26" t="s">
        <v>80</v>
      </c>
      <c r="C58" s="48">
        <f>SUM(C55:C57)</f>
        <v>0</v>
      </c>
      <c r="D58" s="48">
        <f>SUM(D55:D57)</f>
        <v>182439.24</v>
      </c>
      <c r="E58" s="48">
        <f>SUM(E55:E57)</f>
        <v>0</v>
      </c>
      <c r="F58" s="50">
        <f>SUM(C58:E58)</f>
        <v>182439.24</v>
      </c>
      <c r="G58" s="49"/>
    </row>
    <row r="59" spans="1:7" ht="15" customHeight="1" x14ac:dyDescent="0.25">
      <c r="A59" s="9">
        <v>13</v>
      </c>
      <c r="B59" s="24" t="s">
        <v>10</v>
      </c>
      <c r="C59" s="51">
        <v>0</v>
      </c>
      <c r="D59" s="51">
        <v>102500</v>
      </c>
      <c r="E59" s="51">
        <v>0</v>
      </c>
      <c r="F59" s="25">
        <f t="shared" si="0"/>
        <v>102500</v>
      </c>
      <c r="G59" s="52" t="s">
        <v>99</v>
      </c>
    </row>
    <row r="60" spans="1:7" ht="15" customHeight="1" x14ac:dyDescent="0.25">
      <c r="A60" s="9"/>
      <c r="B60" s="53"/>
      <c r="C60" s="51"/>
      <c r="D60" s="51"/>
      <c r="E60" s="51"/>
      <c r="F60" s="25"/>
      <c r="G60" s="52" t="s">
        <v>119</v>
      </c>
    </row>
    <row r="61" spans="1:7" ht="15" customHeight="1" x14ac:dyDescent="0.25">
      <c r="A61" s="9"/>
      <c r="B61" s="53"/>
      <c r="C61" s="51"/>
      <c r="D61" s="51"/>
      <c r="E61" s="51"/>
      <c r="F61" s="25"/>
      <c r="G61" s="52" t="s">
        <v>120</v>
      </c>
    </row>
    <row r="62" spans="1:7" s="18" customFormat="1" ht="15" customHeight="1" x14ac:dyDescent="0.25">
      <c r="A62" s="17"/>
      <c r="B62" s="26" t="s">
        <v>80</v>
      </c>
      <c r="C62" s="48">
        <f>SUM(C59:C61)</f>
        <v>0</v>
      </c>
      <c r="D62" s="48">
        <f>SUM(D59:D61)</f>
        <v>102500</v>
      </c>
      <c r="E62" s="48">
        <f>SUM(E59:E61)</f>
        <v>0</v>
      </c>
      <c r="F62" s="50">
        <f>SUM(C62:E62)</f>
        <v>102500</v>
      </c>
      <c r="G62" s="49"/>
    </row>
    <row r="63" spans="1:7" ht="15" customHeight="1" x14ac:dyDescent="0.25">
      <c r="A63" s="9">
        <v>14</v>
      </c>
      <c r="B63" s="24" t="s">
        <v>11</v>
      </c>
      <c r="C63" s="51">
        <v>0</v>
      </c>
      <c r="D63" s="51">
        <v>169000</v>
      </c>
      <c r="E63" s="51">
        <v>0</v>
      </c>
      <c r="F63" s="25">
        <f t="shared" si="0"/>
        <v>169000</v>
      </c>
      <c r="G63" s="52" t="s">
        <v>121</v>
      </c>
    </row>
    <row r="64" spans="1:7" x14ac:dyDescent="0.25">
      <c r="A64" s="9"/>
      <c r="B64" s="53"/>
      <c r="C64" s="51"/>
      <c r="D64" s="51"/>
      <c r="E64" s="51"/>
      <c r="F64" s="25"/>
      <c r="G64" s="52"/>
    </row>
    <row r="65" spans="1:7" x14ac:dyDescent="0.25">
      <c r="A65" s="9"/>
      <c r="B65" s="53"/>
      <c r="C65" s="51"/>
      <c r="D65" s="51"/>
      <c r="E65" s="51"/>
      <c r="F65" s="25"/>
      <c r="G65" s="52"/>
    </row>
    <row r="66" spans="1:7" s="18" customFormat="1" x14ac:dyDescent="0.25">
      <c r="A66" s="17"/>
      <c r="B66" s="26" t="s">
        <v>80</v>
      </c>
      <c r="C66" s="48">
        <f>SUM(C63:C65)</f>
        <v>0</v>
      </c>
      <c r="D66" s="48">
        <f>SUM(D63:D65)</f>
        <v>169000</v>
      </c>
      <c r="E66" s="48">
        <f>SUM(E63:E65)</f>
        <v>0</v>
      </c>
      <c r="F66" s="50">
        <f>SUM(C66:E66)</f>
        <v>169000</v>
      </c>
      <c r="G66" s="49"/>
    </row>
    <row r="67" spans="1:7" x14ac:dyDescent="0.25">
      <c r="A67" s="9">
        <v>15</v>
      </c>
      <c r="B67" s="53" t="s">
        <v>12</v>
      </c>
      <c r="C67" s="51">
        <v>0</v>
      </c>
      <c r="D67" s="51">
        <v>0</v>
      </c>
      <c r="E67" s="51">
        <v>0</v>
      </c>
      <c r="F67" s="25">
        <f t="shared" si="0"/>
        <v>0</v>
      </c>
      <c r="G67" s="52"/>
    </row>
    <row r="68" spans="1:7" x14ac:dyDescent="0.25">
      <c r="A68" s="9">
        <v>16</v>
      </c>
      <c r="B68" s="53" t="s">
        <v>12</v>
      </c>
      <c r="C68" s="51">
        <v>0</v>
      </c>
      <c r="D68" s="51">
        <v>0</v>
      </c>
      <c r="E68" s="51">
        <v>0</v>
      </c>
      <c r="F68" s="25">
        <f t="shared" si="0"/>
        <v>0</v>
      </c>
      <c r="G68" s="52"/>
    </row>
    <row r="69" spans="1:7" x14ac:dyDescent="0.25">
      <c r="A69" s="9">
        <v>17</v>
      </c>
      <c r="B69" s="53" t="s">
        <v>12</v>
      </c>
      <c r="C69" s="51">
        <v>0</v>
      </c>
      <c r="D69" s="51">
        <v>0</v>
      </c>
      <c r="E69" s="51">
        <v>0</v>
      </c>
      <c r="F69" s="25">
        <f t="shared" si="0"/>
        <v>0</v>
      </c>
      <c r="G69" s="52"/>
    </row>
    <row r="70" spans="1:7" x14ac:dyDescent="0.25">
      <c r="A70" s="9">
        <v>18</v>
      </c>
      <c r="B70" s="53" t="s">
        <v>12</v>
      </c>
      <c r="C70" s="51">
        <v>0</v>
      </c>
      <c r="D70" s="51">
        <v>0</v>
      </c>
      <c r="E70" s="51">
        <v>0</v>
      </c>
      <c r="F70" s="25">
        <f t="shared" si="0"/>
        <v>0</v>
      </c>
      <c r="G70" s="52"/>
    </row>
    <row r="71" spans="1:7" x14ac:dyDescent="0.25">
      <c r="A71" s="9">
        <v>19</v>
      </c>
      <c r="B71" s="53" t="s">
        <v>12</v>
      </c>
      <c r="C71" s="51">
        <v>0</v>
      </c>
      <c r="D71" s="51">
        <v>0</v>
      </c>
      <c r="E71" s="51">
        <v>0</v>
      </c>
      <c r="F71" s="25">
        <f t="shared" si="0"/>
        <v>0</v>
      </c>
      <c r="G71" s="52"/>
    </row>
    <row r="72" spans="1:7" x14ac:dyDescent="0.25">
      <c r="A72" s="9">
        <v>20</v>
      </c>
      <c r="B72" s="53" t="s">
        <v>12</v>
      </c>
      <c r="C72" s="51">
        <v>0</v>
      </c>
      <c r="D72" s="51">
        <v>0</v>
      </c>
      <c r="E72" s="51">
        <v>0</v>
      </c>
      <c r="F72" s="25">
        <f t="shared" si="0"/>
        <v>0</v>
      </c>
      <c r="G72" s="52"/>
    </row>
    <row r="73" spans="1:7" x14ac:dyDescent="0.25">
      <c r="A73" s="9">
        <v>21</v>
      </c>
      <c r="B73" s="24" t="s">
        <v>13</v>
      </c>
      <c r="C73" s="51">
        <v>0</v>
      </c>
      <c r="D73" s="51">
        <v>90000</v>
      </c>
      <c r="E73" s="51">
        <v>0</v>
      </c>
      <c r="F73" s="25">
        <f t="shared" si="0"/>
        <v>90000</v>
      </c>
      <c r="G73" s="52" t="s">
        <v>100</v>
      </c>
    </row>
    <row r="74" spans="1:7" x14ac:dyDescent="0.25">
      <c r="A74" s="9"/>
      <c r="B74" s="53"/>
      <c r="C74" s="51"/>
      <c r="D74" s="51"/>
      <c r="E74" s="51"/>
      <c r="F74" s="25"/>
      <c r="G74" s="52" t="s">
        <v>122</v>
      </c>
    </row>
    <row r="75" spans="1:7" x14ac:dyDescent="0.25">
      <c r="A75" s="9"/>
      <c r="B75" s="53"/>
      <c r="C75" s="51"/>
      <c r="D75" s="51"/>
      <c r="E75" s="51"/>
      <c r="F75" s="25"/>
      <c r="G75" s="52"/>
    </row>
    <row r="76" spans="1:7" s="18" customFormat="1" x14ac:dyDescent="0.25">
      <c r="A76" s="17"/>
      <c r="B76" s="26" t="s">
        <v>80</v>
      </c>
      <c r="C76" s="48">
        <f>SUM(C73:C75)</f>
        <v>0</v>
      </c>
      <c r="D76" s="48">
        <f>SUM(D73:D75)</f>
        <v>90000</v>
      </c>
      <c r="E76" s="48">
        <f>SUM(E73:E75)</f>
        <v>0</v>
      </c>
      <c r="F76" s="50">
        <f>SUM(C76:E76)</f>
        <v>90000</v>
      </c>
      <c r="G76" s="49"/>
    </row>
    <row r="77" spans="1:7" ht="14.25" customHeight="1" x14ac:dyDescent="0.25">
      <c r="A77" s="9">
        <v>22</v>
      </c>
      <c r="B77" s="24" t="s">
        <v>14</v>
      </c>
      <c r="C77" s="51">
        <v>0</v>
      </c>
      <c r="D77" s="51">
        <f>517445+3500</f>
        <v>520945</v>
      </c>
      <c r="E77" s="51">
        <v>0</v>
      </c>
      <c r="F77" s="25">
        <f t="shared" si="0"/>
        <v>520945</v>
      </c>
      <c r="G77" s="52" t="s">
        <v>123</v>
      </c>
    </row>
    <row r="78" spans="1:7" x14ac:dyDescent="0.25">
      <c r="A78" s="9"/>
      <c r="B78" s="53"/>
      <c r="C78" s="51"/>
      <c r="D78" s="51"/>
      <c r="E78" s="51"/>
      <c r="F78" s="25"/>
      <c r="G78" s="52" t="s">
        <v>97</v>
      </c>
    </row>
    <row r="79" spans="1:7" x14ac:dyDescent="0.25">
      <c r="A79" s="9"/>
      <c r="B79" s="53"/>
      <c r="C79" s="51"/>
      <c r="D79" s="51"/>
      <c r="E79" s="51"/>
      <c r="F79" s="25"/>
      <c r="G79" s="52" t="s">
        <v>106</v>
      </c>
    </row>
    <row r="80" spans="1:7" s="18" customFormat="1" ht="14.25" customHeight="1" x14ac:dyDescent="0.25">
      <c r="A80" s="17"/>
      <c r="B80" s="26" t="s">
        <v>80</v>
      </c>
      <c r="C80" s="48">
        <f>SUM(C77:C79)</f>
        <v>0</v>
      </c>
      <c r="D80" s="48">
        <f>SUM(D77:D79)</f>
        <v>520945</v>
      </c>
      <c r="E80" s="48">
        <f>SUM(E77:E79)</f>
        <v>0</v>
      </c>
      <c r="F80" s="50">
        <f>SUM(C80:E80)</f>
        <v>520945</v>
      </c>
      <c r="G80" s="49"/>
    </row>
    <row r="81" spans="1:7" x14ac:dyDescent="0.25">
      <c r="A81" s="9">
        <v>23</v>
      </c>
      <c r="B81" s="24" t="s">
        <v>15</v>
      </c>
      <c r="C81" s="51">
        <v>0</v>
      </c>
      <c r="D81" s="51">
        <v>564784.12</v>
      </c>
      <c r="E81" s="51">
        <v>0</v>
      </c>
      <c r="F81" s="25">
        <f t="shared" si="0"/>
        <v>564784.12</v>
      </c>
      <c r="G81" s="52" t="s">
        <v>101</v>
      </c>
    </row>
    <row r="82" spans="1:7" x14ac:dyDescent="0.25">
      <c r="A82" s="9"/>
      <c r="B82" s="53"/>
      <c r="C82" s="51"/>
      <c r="D82" s="51"/>
      <c r="E82" s="51"/>
      <c r="F82" s="25"/>
      <c r="G82" s="52" t="s">
        <v>117</v>
      </c>
    </row>
    <row r="83" spans="1:7" x14ac:dyDescent="0.25">
      <c r="A83" s="9"/>
      <c r="B83" s="53"/>
      <c r="C83" s="51"/>
      <c r="D83" s="51"/>
      <c r="E83" s="51"/>
      <c r="F83" s="25"/>
      <c r="G83" s="52"/>
    </row>
    <row r="84" spans="1:7" s="18" customFormat="1" x14ac:dyDescent="0.25">
      <c r="A84" s="17"/>
      <c r="B84" s="26" t="s">
        <v>80</v>
      </c>
      <c r="C84" s="48">
        <f>SUM(C81:C83)</f>
        <v>0</v>
      </c>
      <c r="D84" s="48">
        <f>SUM(D81:D83)</f>
        <v>564784.12</v>
      </c>
      <c r="E84" s="48">
        <f>SUM(E81:E83)</f>
        <v>0</v>
      </c>
      <c r="F84" s="50">
        <f>SUM(C84:E84)</f>
        <v>564784.12</v>
      </c>
      <c r="G84" s="49"/>
    </row>
    <row r="85" spans="1:7" x14ac:dyDescent="0.25">
      <c r="A85" s="9">
        <v>24</v>
      </c>
      <c r="B85" s="53" t="s">
        <v>12</v>
      </c>
      <c r="C85" s="51">
        <v>0</v>
      </c>
      <c r="D85" s="51">
        <v>0</v>
      </c>
      <c r="E85" s="51">
        <v>0</v>
      </c>
      <c r="F85" s="25">
        <f t="shared" si="0"/>
        <v>0</v>
      </c>
      <c r="G85" s="52"/>
    </row>
    <row r="86" spans="1:7" x14ac:dyDescent="0.25">
      <c r="A86" s="9">
        <v>25</v>
      </c>
      <c r="B86" s="24" t="s">
        <v>16</v>
      </c>
      <c r="C86" s="51">
        <v>0</v>
      </c>
      <c r="D86" s="51">
        <v>0</v>
      </c>
      <c r="E86" s="51">
        <v>0</v>
      </c>
      <c r="F86" s="25">
        <f t="shared" si="0"/>
        <v>0</v>
      </c>
      <c r="G86" s="52"/>
    </row>
    <row r="87" spans="1:7" x14ac:dyDescent="0.25">
      <c r="A87" s="9"/>
      <c r="B87" s="53"/>
      <c r="C87" s="51"/>
      <c r="D87" s="51"/>
      <c r="E87" s="51"/>
      <c r="F87" s="25"/>
      <c r="G87" s="52"/>
    </row>
    <row r="88" spans="1:7" x14ac:dyDescent="0.25">
      <c r="A88" s="9"/>
      <c r="B88" s="53"/>
      <c r="C88" s="51"/>
      <c r="D88" s="51"/>
      <c r="E88" s="51"/>
      <c r="F88" s="25"/>
      <c r="G88" s="52"/>
    </row>
    <row r="89" spans="1:7" s="18" customFormat="1" x14ac:dyDescent="0.25">
      <c r="A89" s="17"/>
      <c r="B89" s="26" t="s">
        <v>80</v>
      </c>
      <c r="C89" s="48">
        <f>SUM(C86:C88)</f>
        <v>0</v>
      </c>
      <c r="D89" s="48">
        <f>SUM(D86:D88)</f>
        <v>0</v>
      </c>
      <c r="E89" s="48">
        <f>SUM(E86:E88)</f>
        <v>0</v>
      </c>
      <c r="F89" s="50">
        <f>SUM(C89:E89)</f>
        <v>0</v>
      </c>
      <c r="G89" s="49"/>
    </row>
    <row r="90" spans="1:7" x14ac:dyDescent="0.25">
      <c r="A90" s="9">
        <v>26</v>
      </c>
      <c r="B90" s="24" t="s">
        <v>17</v>
      </c>
      <c r="C90" s="51">
        <v>0</v>
      </c>
      <c r="D90" s="51">
        <v>328874</v>
      </c>
      <c r="E90" s="51">
        <v>0</v>
      </c>
      <c r="F90" s="25">
        <f t="shared" si="0"/>
        <v>328874</v>
      </c>
      <c r="G90" s="52" t="s">
        <v>102</v>
      </c>
    </row>
    <row r="91" spans="1:7" x14ac:dyDescent="0.25">
      <c r="A91" s="9"/>
      <c r="B91" s="53"/>
      <c r="C91" s="51"/>
      <c r="D91" s="51"/>
      <c r="E91" s="51"/>
      <c r="F91" s="25"/>
      <c r="G91" s="52"/>
    </row>
    <row r="92" spans="1:7" x14ac:dyDescent="0.25">
      <c r="A92" s="9"/>
      <c r="B92" s="53"/>
      <c r="C92" s="51"/>
      <c r="D92" s="51"/>
      <c r="E92" s="51"/>
      <c r="F92" s="25"/>
      <c r="G92" s="52"/>
    </row>
    <row r="93" spans="1:7" s="18" customFormat="1" x14ac:dyDescent="0.25">
      <c r="A93" s="17"/>
      <c r="B93" s="26" t="s">
        <v>80</v>
      </c>
      <c r="C93" s="48">
        <f>SUM(C90:C92)</f>
        <v>0</v>
      </c>
      <c r="D93" s="48">
        <f>SUM(D90:D92)</f>
        <v>328874</v>
      </c>
      <c r="E93" s="48">
        <f>SUM(E90:E92)</f>
        <v>0</v>
      </c>
      <c r="F93" s="50">
        <f>SUM(C93:E93)</f>
        <v>328874</v>
      </c>
      <c r="G93" s="49"/>
    </row>
    <row r="94" spans="1:7" x14ac:dyDescent="0.25">
      <c r="A94" s="9">
        <v>27</v>
      </c>
      <c r="B94" s="24" t="s">
        <v>18</v>
      </c>
      <c r="C94" s="51">
        <v>0</v>
      </c>
      <c r="D94" s="51">
        <v>0</v>
      </c>
      <c r="E94" s="51">
        <v>0</v>
      </c>
      <c r="F94" s="25">
        <f t="shared" si="0"/>
        <v>0</v>
      </c>
      <c r="G94" s="52"/>
    </row>
    <row r="95" spans="1:7" x14ac:dyDescent="0.25">
      <c r="A95" s="9"/>
      <c r="B95" s="53"/>
      <c r="C95" s="51"/>
      <c r="D95" s="51"/>
      <c r="E95" s="51"/>
      <c r="F95" s="25"/>
      <c r="G95" s="52"/>
    </row>
    <row r="96" spans="1:7" x14ac:dyDescent="0.25">
      <c r="A96" s="9"/>
      <c r="B96" s="53"/>
      <c r="C96" s="51"/>
      <c r="D96" s="51"/>
      <c r="E96" s="51"/>
      <c r="F96" s="25"/>
      <c r="G96" s="52"/>
    </row>
    <row r="97" spans="1:7" s="18" customFormat="1" x14ac:dyDescent="0.25">
      <c r="A97" s="17"/>
      <c r="B97" s="26" t="s">
        <v>80</v>
      </c>
      <c r="C97" s="48">
        <f>SUM(C94:C96)</f>
        <v>0</v>
      </c>
      <c r="D97" s="48">
        <f>SUM(D94:D96)</f>
        <v>0</v>
      </c>
      <c r="E97" s="48">
        <f>SUM(E94:E96)</f>
        <v>0</v>
      </c>
      <c r="F97" s="50">
        <f>SUM(C97:E97)</f>
        <v>0</v>
      </c>
      <c r="G97" s="49"/>
    </row>
    <row r="98" spans="1:7" x14ac:dyDescent="0.25">
      <c r="A98" s="9">
        <v>28</v>
      </c>
      <c r="B98" s="24" t="s">
        <v>19</v>
      </c>
      <c r="C98" s="51">
        <v>0</v>
      </c>
      <c r="D98" s="51">
        <v>119990</v>
      </c>
      <c r="E98" s="51">
        <v>0</v>
      </c>
      <c r="F98" s="25">
        <f t="shared" si="0"/>
        <v>119990</v>
      </c>
      <c r="G98" s="52" t="s">
        <v>103</v>
      </c>
    </row>
    <row r="99" spans="1:7" x14ac:dyDescent="0.25">
      <c r="A99" s="9"/>
      <c r="B99" s="53"/>
      <c r="C99" s="51"/>
      <c r="D99" s="51"/>
      <c r="E99" s="51"/>
      <c r="F99" s="25"/>
      <c r="G99" s="52" t="s">
        <v>124</v>
      </c>
    </row>
    <row r="100" spans="1:7" x14ac:dyDescent="0.25">
      <c r="A100" s="9"/>
      <c r="B100" s="53"/>
      <c r="C100" s="51"/>
      <c r="D100" s="51"/>
      <c r="E100" s="51"/>
      <c r="F100" s="25"/>
      <c r="G100" s="52"/>
    </row>
    <row r="101" spans="1:7" s="18" customFormat="1" x14ac:dyDescent="0.25">
      <c r="A101" s="17"/>
      <c r="B101" s="26" t="s">
        <v>80</v>
      </c>
      <c r="C101" s="48">
        <f>SUM(C98:C100)</f>
        <v>0</v>
      </c>
      <c r="D101" s="48">
        <f>SUM(D98:D100)</f>
        <v>119990</v>
      </c>
      <c r="E101" s="48">
        <f>SUM(E98:E100)</f>
        <v>0</v>
      </c>
      <c r="F101" s="50">
        <f>SUM(C101:E101)</f>
        <v>119990</v>
      </c>
      <c r="G101" s="49"/>
    </row>
    <row r="102" spans="1:7" x14ac:dyDescent="0.25">
      <c r="A102" s="9">
        <v>29</v>
      </c>
      <c r="B102" s="53" t="s">
        <v>12</v>
      </c>
      <c r="C102" s="51">
        <v>0</v>
      </c>
      <c r="D102" s="51">
        <v>0</v>
      </c>
      <c r="E102" s="51">
        <v>0</v>
      </c>
      <c r="F102" s="25">
        <f t="shared" si="0"/>
        <v>0</v>
      </c>
      <c r="G102" s="52"/>
    </row>
    <row r="103" spans="1:7" x14ac:dyDescent="0.25">
      <c r="A103" s="9">
        <v>30</v>
      </c>
      <c r="B103" s="53" t="s">
        <v>12</v>
      </c>
      <c r="C103" s="51">
        <v>0</v>
      </c>
      <c r="D103" s="51">
        <v>0</v>
      </c>
      <c r="E103" s="51">
        <v>0</v>
      </c>
      <c r="F103" s="25">
        <f t="shared" si="0"/>
        <v>0</v>
      </c>
      <c r="G103" s="52"/>
    </row>
    <row r="104" spans="1:7" x14ac:dyDescent="0.25">
      <c r="A104" s="9">
        <v>31</v>
      </c>
      <c r="B104" s="24" t="s">
        <v>20</v>
      </c>
      <c r="C104" s="51">
        <v>0</v>
      </c>
      <c r="D104" s="51">
        <v>0</v>
      </c>
      <c r="E104" s="51">
        <v>0</v>
      </c>
      <c r="F104" s="25">
        <f t="shared" si="0"/>
        <v>0</v>
      </c>
      <c r="G104" s="52"/>
    </row>
    <row r="105" spans="1:7" x14ac:dyDescent="0.25">
      <c r="A105" s="9"/>
      <c r="B105" s="53"/>
      <c r="C105" s="51"/>
      <c r="D105" s="51"/>
      <c r="E105" s="51"/>
      <c r="F105" s="25"/>
      <c r="G105" s="52"/>
    </row>
    <row r="106" spans="1:7" x14ac:dyDescent="0.25">
      <c r="A106" s="9"/>
      <c r="B106" s="53"/>
      <c r="C106" s="51"/>
      <c r="D106" s="51"/>
      <c r="E106" s="51"/>
      <c r="F106" s="25"/>
      <c r="G106" s="52"/>
    </row>
    <row r="107" spans="1:7" s="18" customFormat="1" x14ac:dyDescent="0.25">
      <c r="A107" s="17"/>
      <c r="B107" s="26" t="s">
        <v>80</v>
      </c>
      <c r="C107" s="48">
        <f>SUM(C104:C106)</f>
        <v>0</v>
      </c>
      <c r="D107" s="48">
        <f>SUM(D104:D106)</f>
        <v>0</v>
      </c>
      <c r="E107" s="48">
        <f>SUM(E104:E106)</f>
        <v>0</v>
      </c>
      <c r="F107" s="50">
        <f>SUM(C107:E107)</f>
        <v>0</v>
      </c>
      <c r="G107" s="49"/>
    </row>
    <row r="108" spans="1:7" x14ac:dyDescent="0.25">
      <c r="A108" s="9">
        <v>32</v>
      </c>
      <c r="B108" s="24" t="s">
        <v>21</v>
      </c>
      <c r="C108" s="51">
        <v>0</v>
      </c>
      <c r="D108" s="51">
        <v>362658</v>
      </c>
      <c r="E108" s="51">
        <v>0</v>
      </c>
      <c r="F108" s="25">
        <f t="shared" si="0"/>
        <v>362658</v>
      </c>
      <c r="G108" s="52" t="s">
        <v>127</v>
      </c>
    </row>
    <row r="109" spans="1:7" x14ac:dyDescent="0.25">
      <c r="A109" s="9"/>
      <c r="B109" s="53"/>
      <c r="C109" s="51"/>
      <c r="D109" s="51"/>
      <c r="E109" s="51"/>
      <c r="F109" s="25"/>
      <c r="G109" s="52" t="s">
        <v>128</v>
      </c>
    </row>
    <row r="110" spans="1:7" x14ac:dyDescent="0.25">
      <c r="A110" s="9"/>
      <c r="B110" s="53"/>
      <c r="C110" s="51"/>
      <c r="D110" s="51"/>
      <c r="E110" s="51"/>
      <c r="F110" s="25"/>
      <c r="G110" s="52" t="s">
        <v>129</v>
      </c>
    </row>
    <row r="111" spans="1:7" s="18" customFormat="1" x14ac:dyDescent="0.25">
      <c r="A111" s="17"/>
      <c r="B111" s="26" t="s">
        <v>80</v>
      </c>
      <c r="C111" s="48">
        <f>SUM(C108:C110)</f>
        <v>0</v>
      </c>
      <c r="D111" s="48">
        <f>SUM(D108:D110)</f>
        <v>362658</v>
      </c>
      <c r="E111" s="48">
        <f>SUM(E108:E110)</f>
        <v>0</v>
      </c>
      <c r="F111" s="50">
        <f>SUM(C111:E111)</f>
        <v>362658</v>
      </c>
      <c r="G111" s="49"/>
    </row>
    <row r="112" spans="1:7" x14ac:dyDescent="0.25">
      <c r="A112" s="9">
        <v>33</v>
      </c>
      <c r="B112" s="24" t="s">
        <v>22</v>
      </c>
      <c r="C112" s="51">
        <v>0</v>
      </c>
      <c r="D112" s="51">
        <v>60000</v>
      </c>
      <c r="E112" s="51">
        <v>0</v>
      </c>
      <c r="F112" s="25">
        <f t="shared" si="0"/>
        <v>60000</v>
      </c>
      <c r="G112" s="52" t="s">
        <v>103</v>
      </c>
    </row>
    <row r="113" spans="1:7" x14ac:dyDescent="0.25">
      <c r="A113" s="9"/>
      <c r="B113" s="53"/>
      <c r="C113" s="51"/>
      <c r="D113" s="51"/>
      <c r="E113" s="51"/>
      <c r="F113" s="25"/>
      <c r="G113" s="52" t="s">
        <v>124</v>
      </c>
    </row>
    <row r="114" spans="1:7" x14ac:dyDescent="0.25">
      <c r="A114" s="9"/>
      <c r="B114" s="53"/>
      <c r="C114" s="51"/>
      <c r="D114" s="51"/>
      <c r="E114" s="51"/>
      <c r="F114" s="25"/>
      <c r="G114" s="52"/>
    </row>
    <row r="115" spans="1:7" s="18" customFormat="1" x14ac:dyDescent="0.25">
      <c r="A115" s="17"/>
      <c r="B115" s="26" t="s">
        <v>80</v>
      </c>
      <c r="C115" s="48">
        <f>SUM(C112:C114)</f>
        <v>0</v>
      </c>
      <c r="D115" s="48">
        <f>SUM(D112:D114)</f>
        <v>60000</v>
      </c>
      <c r="E115" s="48">
        <f>SUM(E112:E114)</f>
        <v>0</v>
      </c>
      <c r="F115" s="50">
        <f>SUM(C115:E115)</f>
        <v>60000</v>
      </c>
      <c r="G115" s="49"/>
    </row>
    <row r="116" spans="1:7" x14ac:dyDescent="0.25">
      <c r="A116" s="9">
        <v>34</v>
      </c>
      <c r="B116" s="24" t="s">
        <v>23</v>
      </c>
      <c r="C116" s="51">
        <v>0</v>
      </c>
      <c r="D116" s="51">
        <v>0</v>
      </c>
      <c r="E116" s="51">
        <v>0</v>
      </c>
      <c r="F116" s="25">
        <f t="shared" si="0"/>
        <v>0</v>
      </c>
      <c r="G116" s="52"/>
    </row>
    <row r="117" spans="1:7" x14ac:dyDescent="0.25">
      <c r="A117" s="9"/>
      <c r="B117" s="53"/>
      <c r="C117" s="51"/>
      <c r="D117" s="51"/>
      <c r="E117" s="51"/>
      <c r="F117" s="25"/>
      <c r="G117" s="52"/>
    </row>
    <row r="118" spans="1:7" x14ac:dyDescent="0.25">
      <c r="A118" s="9"/>
      <c r="B118" s="53"/>
      <c r="C118" s="51"/>
      <c r="D118" s="51"/>
      <c r="E118" s="51"/>
      <c r="F118" s="25"/>
      <c r="G118" s="52"/>
    </row>
    <row r="119" spans="1:7" s="18" customFormat="1" x14ac:dyDescent="0.25">
      <c r="A119" s="17"/>
      <c r="B119" s="26" t="s">
        <v>80</v>
      </c>
      <c r="C119" s="48">
        <f>SUM(C116:C118)</f>
        <v>0</v>
      </c>
      <c r="D119" s="48">
        <f>SUM(D116:D118)</f>
        <v>0</v>
      </c>
      <c r="E119" s="48">
        <f>SUM(E116:E118)</f>
        <v>0</v>
      </c>
      <c r="F119" s="50">
        <f>SUM(C119:E119)</f>
        <v>0</v>
      </c>
      <c r="G119" s="49"/>
    </row>
    <row r="120" spans="1:7" x14ac:dyDescent="0.25">
      <c r="A120" s="9">
        <v>35</v>
      </c>
      <c r="B120" s="24" t="s">
        <v>24</v>
      </c>
      <c r="C120" s="51">
        <v>0</v>
      </c>
      <c r="D120" s="51">
        <v>0</v>
      </c>
      <c r="E120" s="51">
        <v>0</v>
      </c>
      <c r="F120" s="25">
        <f t="shared" si="0"/>
        <v>0</v>
      </c>
      <c r="G120" s="52"/>
    </row>
    <row r="121" spans="1:7" x14ac:dyDescent="0.25">
      <c r="A121" s="9"/>
      <c r="B121" s="53"/>
      <c r="C121" s="51"/>
      <c r="D121" s="51"/>
      <c r="E121" s="51"/>
      <c r="F121" s="25"/>
      <c r="G121" s="52"/>
    </row>
    <row r="122" spans="1:7" x14ac:dyDescent="0.25">
      <c r="A122" s="9"/>
      <c r="B122" s="53"/>
      <c r="C122" s="51"/>
      <c r="D122" s="51"/>
      <c r="E122" s="51"/>
      <c r="F122" s="25"/>
      <c r="G122" s="52"/>
    </row>
    <row r="123" spans="1:7" s="18" customFormat="1" x14ac:dyDescent="0.25">
      <c r="A123" s="17"/>
      <c r="B123" s="26" t="s">
        <v>80</v>
      </c>
      <c r="C123" s="48">
        <f>SUM(C120:C122)</f>
        <v>0</v>
      </c>
      <c r="D123" s="48">
        <f>SUM(D120:D122)</f>
        <v>0</v>
      </c>
      <c r="E123" s="48">
        <f>SUM(E120:E122)</f>
        <v>0</v>
      </c>
      <c r="F123" s="50">
        <f>SUM(C123:E123)</f>
        <v>0</v>
      </c>
      <c r="G123" s="49"/>
    </row>
    <row r="124" spans="1:7" x14ac:dyDescent="0.25">
      <c r="A124" s="9">
        <v>36</v>
      </c>
      <c r="B124" s="53" t="s">
        <v>12</v>
      </c>
      <c r="C124" s="51">
        <v>0</v>
      </c>
      <c r="D124" s="51">
        <v>0</v>
      </c>
      <c r="E124" s="51">
        <v>0</v>
      </c>
      <c r="F124" s="25">
        <f t="shared" si="0"/>
        <v>0</v>
      </c>
      <c r="G124" s="52"/>
    </row>
    <row r="125" spans="1:7" x14ac:dyDescent="0.25">
      <c r="A125" s="9">
        <v>37</v>
      </c>
      <c r="B125" s="53" t="s">
        <v>12</v>
      </c>
      <c r="C125" s="51">
        <v>0</v>
      </c>
      <c r="D125" s="51">
        <v>0</v>
      </c>
      <c r="E125" s="51">
        <v>0</v>
      </c>
      <c r="F125" s="25">
        <f t="shared" si="0"/>
        <v>0</v>
      </c>
      <c r="G125" s="52"/>
    </row>
    <row r="126" spans="1:7" x14ac:dyDescent="0.25">
      <c r="A126" s="9">
        <v>38</v>
      </c>
      <c r="B126" s="53" t="s">
        <v>12</v>
      </c>
      <c r="C126" s="51">
        <v>0</v>
      </c>
      <c r="D126" s="51">
        <v>0</v>
      </c>
      <c r="E126" s="51">
        <v>0</v>
      </c>
      <c r="F126" s="25">
        <f t="shared" si="0"/>
        <v>0</v>
      </c>
      <c r="G126" s="52"/>
    </row>
    <row r="127" spans="1:7" x14ac:dyDescent="0.25">
      <c r="A127" s="9">
        <v>39</v>
      </c>
      <c r="B127" s="53" t="s">
        <v>12</v>
      </c>
      <c r="C127" s="51">
        <v>0</v>
      </c>
      <c r="D127" s="51">
        <v>0</v>
      </c>
      <c r="E127" s="51">
        <v>0</v>
      </c>
      <c r="F127" s="25">
        <f t="shared" si="0"/>
        <v>0</v>
      </c>
      <c r="G127" s="52"/>
    </row>
    <row r="128" spans="1:7" x14ac:dyDescent="0.25">
      <c r="A128" s="9">
        <v>40</v>
      </c>
      <c r="B128" s="24" t="s">
        <v>25</v>
      </c>
      <c r="C128" s="51">
        <v>0</v>
      </c>
      <c r="D128" s="51">
        <v>0</v>
      </c>
      <c r="E128" s="51">
        <v>0</v>
      </c>
      <c r="F128" s="25">
        <f t="shared" si="0"/>
        <v>0</v>
      </c>
      <c r="G128" s="52"/>
    </row>
    <row r="129" spans="1:7" x14ac:dyDescent="0.25">
      <c r="A129" s="9"/>
      <c r="B129" s="53"/>
      <c r="C129" s="51"/>
      <c r="D129" s="51"/>
      <c r="E129" s="51"/>
      <c r="F129" s="25"/>
      <c r="G129" s="52"/>
    </row>
    <row r="130" spans="1:7" x14ac:dyDescent="0.25">
      <c r="A130" s="9"/>
      <c r="B130" s="53"/>
      <c r="C130" s="51"/>
      <c r="D130" s="51"/>
      <c r="E130" s="51"/>
      <c r="F130" s="25"/>
      <c r="G130" s="52"/>
    </row>
    <row r="131" spans="1:7" s="18" customFormat="1" x14ac:dyDescent="0.25">
      <c r="A131" s="17"/>
      <c r="B131" s="26" t="s">
        <v>80</v>
      </c>
      <c r="C131" s="48">
        <f>SUM(C128:C130)</f>
        <v>0</v>
      </c>
      <c r="D131" s="48">
        <f>SUM(D128:D130)</f>
        <v>0</v>
      </c>
      <c r="E131" s="48">
        <f>SUM(E128:E130)</f>
        <v>0</v>
      </c>
      <c r="F131" s="50">
        <f>SUM(C131:E131)</f>
        <v>0</v>
      </c>
      <c r="G131" s="49"/>
    </row>
    <row r="132" spans="1:7" x14ac:dyDescent="0.25">
      <c r="A132" s="9">
        <v>41</v>
      </c>
      <c r="B132" s="24" t="s">
        <v>26</v>
      </c>
      <c r="C132" s="51">
        <v>0</v>
      </c>
      <c r="D132" s="51">
        <v>0</v>
      </c>
      <c r="E132" s="51">
        <v>0</v>
      </c>
      <c r="F132" s="25">
        <f t="shared" si="0"/>
        <v>0</v>
      </c>
      <c r="G132" s="52"/>
    </row>
    <row r="133" spans="1:7" x14ac:dyDescent="0.25">
      <c r="A133" s="9"/>
      <c r="B133" s="53"/>
      <c r="C133" s="51"/>
      <c r="D133" s="51"/>
      <c r="E133" s="51"/>
      <c r="F133" s="25"/>
      <c r="G133" s="52"/>
    </row>
    <row r="134" spans="1:7" x14ac:dyDescent="0.25">
      <c r="A134" s="9"/>
      <c r="B134" s="53"/>
      <c r="C134" s="51"/>
      <c r="D134" s="51"/>
      <c r="E134" s="51"/>
      <c r="F134" s="25"/>
      <c r="G134" s="52"/>
    </row>
    <row r="135" spans="1:7" s="18" customFormat="1" x14ac:dyDescent="0.25">
      <c r="A135" s="17"/>
      <c r="B135" s="26" t="s">
        <v>80</v>
      </c>
      <c r="C135" s="48">
        <f>SUM(C132:C134)</f>
        <v>0</v>
      </c>
      <c r="D135" s="48">
        <f>SUM(D132:D134)</f>
        <v>0</v>
      </c>
      <c r="E135" s="48">
        <f>SUM(E132:E134)</f>
        <v>0</v>
      </c>
      <c r="F135" s="50">
        <f>SUM(C135:E135)</f>
        <v>0</v>
      </c>
      <c r="G135" s="49"/>
    </row>
    <row r="136" spans="1:7" x14ac:dyDescent="0.25">
      <c r="A136" s="9">
        <v>42</v>
      </c>
      <c r="B136" s="24" t="s">
        <v>27</v>
      </c>
      <c r="C136" s="51">
        <v>0</v>
      </c>
      <c r="D136" s="51">
        <v>0</v>
      </c>
      <c r="E136" s="51">
        <v>0</v>
      </c>
      <c r="F136" s="25">
        <f t="shared" si="0"/>
        <v>0</v>
      </c>
      <c r="G136" s="52"/>
    </row>
    <row r="137" spans="1:7" x14ac:dyDescent="0.25">
      <c r="A137" s="9"/>
      <c r="B137" s="53"/>
      <c r="C137" s="51"/>
      <c r="D137" s="51"/>
      <c r="E137" s="51"/>
      <c r="F137" s="25"/>
      <c r="G137" s="52"/>
    </row>
    <row r="138" spans="1:7" x14ac:dyDescent="0.25">
      <c r="A138" s="9"/>
      <c r="B138" s="53"/>
      <c r="C138" s="51"/>
      <c r="D138" s="51"/>
      <c r="E138" s="51"/>
      <c r="F138" s="25"/>
      <c r="G138" s="52"/>
    </row>
    <row r="139" spans="1:7" s="18" customFormat="1" x14ac:dyDescent="0.25">
      <c r="A139" s="17"/>
      <c r="B139" s="26" t="s">
        <v>80</v>
      </c>
      <c r="C139" s="48">
        <f>SUM(C136:C138)</f>
        <v>0</v>
      </c>
      <c r="D139" s="48">
        <f>SUM(D136:D138)</f>
        <v>0</v>
      </c>
      <c r="E139" s="48">
        <f>SUM(E136:E138)</f>
        <v>0</v>
      </c>
      <c r="F139" s="50">
        <f>SUM(C139:E139)</f>
        <v>0</v>
      </c>
      <c r="G139" s="49"/>
    </row>
    <row r="140" spans="1:7" ht="30" x14ac:dyDescent="0.25">
      <c r="A140" s="9">
        <v>43</v>
      </c>
      <c r="B140" s="24" t="s">
        <v>28</v>
      </c>
      <c r="C140" s="51">
        <v>0</v>
      </c>
      <c r="D140" s="51">
        <v>0</v>
      </c>
      <c r="E140" s="51">
        <v>0</v>
      </c>
      <c r="F140" s="25">
        <f t="shared" si="0"/>
        <v>0</v>
      </c>
      <c r="G140" s="52"/>
    </row>
    <row r="141" spans="1:7" x14ac:dyDescent="0.25">
      <c r="A141" s="9"/>
      <c r="B141" s="53"/>
      <c r="C141" s="51"/>
      <c r="D141" s="51"/>
      <c r="E141" s="51"/>
      <c r="F141" s="25"/>
      <c r="G141" s="52"/>
    </row>
    <row r="142" spans="1:7" x14ac:dyDescent="0.25">
      <c r="A142" s="9"/>
      <c r="B142" s="53"/>
      <c r="C142" s="51"/>
      <c r="D142" s="51"/>
      <c r="E142" s="51"/>
      <c r="F142" s="25"/>
      <c r="G142" s="52"/>
    </row>
    <row r="143" spans="1:7" s="18" customFormat="1" x14ac:dyDescent="0.25">
      <c r="A143" s="17"/>
      <c r="B143" s="26" t="s">
        <v>80</v>
      </c>
      <c r="C143" s="48">
        <f>SUM(C140:C142)</f>
        <v>0</v>
      </c>
      <c r="D143" s="48">
        <f>SUM(D140:D142)</f>
        <v>0</v>
      </c>
      <c r="E143" s="48">
        <f>SUM(E140:E142)</f>
        <v>0</v>
      </c>
      <c r="F143" s="50">
        <f>SUM(C143:E143)</f>
        <v>0</v>
      </c>
      <c r="G143" s="49"/>
    </row>
    <row r="144" spans="1:7" x14ac:dyDescent="0.25">
      <c r="A144" s="9">
        <v>44</v>
      </c>
      <c r="B144" s="24" t="s">
        <v>29</v>
      </c>
      <c r="C144" s="51">
        <v>0</v>
      </c>
      <c r="D144" s="51">
        <v>0</v>
      </c>
      <c r="E144" s="51">
        <v>0</v>
      </c>
      <c r="F144" s="25">
        <f t="shared" si="0"/>
        <v>0</v>
      </c>
      <c r="G144" s="52"/>
    </row>
    <row r="145" spans="1:7" x14ac:dyDescent="0.25">
      <c r="A145" s="9"/>
      <c r="B145" s="53"/>
      <c r="C145" s="51"/>
      <c r="D145" s="51"/>
      <c r="E145" s="51"/>
      <c r="F145" s="25"/>
      <c r="G145" s="52"/>
    </row>
    <row r="146" spans="1:7" x14ac:dyDescent="0.25">
      <c r="A146" s="9"/>
      <c r="B146" s="53"/>
      <c r="C146" s="51"/>
      <c r="D146" s="51"/>
      <c r="E146" s="51"/>
      <c r="F146" s="25"/>
      <c r="G146" s="52"/>
    </row>
    <row r="147" spans="1:7" s="18" customFormat="1" x14ac:dyDescent="0.25">
      <c r="A147" s="17"/>
      <c r="B147" s="26" t="s">
        <v>80</v>
      </c>
      <c r="C147" s="48">
        <f>SUM(C144:C146)</f>
        <v>0</v>
      </c>
      <c r="D147" s="48">
        <f>SUM(D144:D146)</f>
        <v>0</v>
      </c>
      <c r="E147" s="48">
        <f>SUM(E144:E146)</f>
        <v>0</v>
      </c>
      <c r="F147" s="50">
        <f>SUM(C147:E147)</f>
        <v>0</v>
      </c>
      <c r="G147" s="49"/>
    </row>
    <row r="148" spans="1:7" x14ac:dyDescent="0.25">
      <c r="A148" s="9">
        <v>45</v>
      </c>
      <c r="B148" s="24" t="s">
        <v>89</v>
      </c>
      <c r="C148" s="51">
        <v>0</v>
      </c>
      <c r="D148" s="51">
        <v>0</v>
      </c>
      <c r="E148" s="51">
        <v>0</v>
      </c>
      <c r="F148" s="25">
        <f t="shared" si="0"/>
        <v>0</v>
      </c>
      <c r="G148" s="52"/>
    </row>
    <row r="149" spans="1:7" x14ac:dyDescent="0.25">
      <c r="A149" s="9"/>
      <c r="B149" s="53"/>
      <c r="C149" s="51"/>
      <c r="D149" s="51"/>
      <c r="E149" s="51"/>
      <c r="F149" s="25"/>
      <c r="G149" s="52"/>
    </row>
    <row r="150" spans="1:7" x14ac:dyDescent="0.25">
      <c r="A150" s="9"/>
      <c r="B150" s="53"/>
      <c r="C150" s="51"/>
      <c r="D150" s="51"/>
      <c r="E150" s="51"/>
      <c r="F150" s="25"/>
      <c r="G150" s="52"/>
    </row>
    <row r="151" spans="1:7" s="18" customFormat="1" x14ac:dyDescent="0.25">
      <c r="A151" s="17"/>
      <c r="B151" s="26" t="s">
        <v>80</v>
      </c>
      <c r="C151" s="48">
        <f>SUM(C148:C150)</f>
        <v>0</v>
      </c>
      <c r="D151" s="48">
        <f>SUM(D148:D150)</f>
        <v>0</v>
      </c>
      <c r="E151" s="48">
        <f>SUM(E148:E150)</f>
        <v>0</v>
      </c>
      <c r="F151" s="50">
        <f>SUM(C151:E151)</f>
        <v>0</v>
      </c>
      <c r="G151" s="49"/>
    </row>
    <row r="152" spans="1:7" x14ac:dyDescent="0.25">
      <c r="A152" s="9">
        <v>46</v>
      </c>
      <c r="B152" s="24" t="s">
        <v>30</v>
      </c>
      <c r="C152" s="51">
        <v>0</v>
      </c>
      <c r="D152" s="51">
        <v>0</v>
      </c>
      <c r="E152" s="51">
        <v>0</v>
      </c>
      <c r="F152" s="25">
        <f t="shared" si="0"/>
        <v>0</v>
      </c>
      <c r="G152" s="52"/>
    </row>
    <row r="153" spans="1:7" x14ac:dyDescent="0.25">
      <c r="A153" s="9"/>
      <c r="B153" s="53"/>
      <c r="C153" s="51"/>
      <c r="D153" s="51"/>
      <c r="E153" s="51"/>
      <c r="F153" s="25"/>
      <c r="G153" s="52"/>
    </row>
    <row r="154" spans="1:7" x14ac:dyDescent="0.25">
      <c r="A154" s="9"/>
      <c r="B154" s="53"/>
      <c r="C154" s="51"/>
      <c r="D154" s="51"/>
      <c r="E154" s="51"/>
      <c r="F154" s="25"/>
      <c r="G154" s="52"/>
    </row>
    <row r="155" spans="1:7" s="18" customFormat="1" x14ac:dyDescent="0.25">
      <c r="A155" s="17"/>
      <c r="B155" s="26" t="s">
        <v>80</v>
      </c>
      <c r="C155" s="48">
        <f>SUM(C152:C154)</f>
        <v>0</v>
      </c>
      <c r="D155" s="48">
        <f>SUM(D152:D154)</f>
        <v>0</v>
      </c>
      <c r="E155" s="48">
        <f>SUM(E152:E154)</f>
        <v>0</v>
      </c>
      <c r="F155" s="50">
        <f>SUM(C155:E155)</f>
        <v>0</v>
      </c>
      <c r="G155" s="49"/>
    </row>
    <row r="156" spans="1:7" x14ac:dyDescent="0.25">
      <c r="A156" s="9">
        <v>47</v>
      </c>
      <c r="B156" s="53" t="s">
        <v>12</v>
      </c>
      <c r="C156" s="51">
        <v>0</v>
      </c>
      <c r="D156" s="51">
        <v>0</v>
      </c>
      <c r="E156" s="51">
        <v>0</v>
      </c>
      <c r="F156" s="25">
        <f t="shared" si="0"/>
        <v>0</v>
      </c>
      <c r="G156" s="52"/>
    </row>
    <row r="157" spans="1:7" x14ac:dyDescent="0.25">
      <c r="A157" s="9">
        <v>48</v>
      </c>
      <c r="B157" s="24" t="s">
        <v>31</v>
      </c>
      <c r="C157" s="51">
        <v>0</v>
      </c>
      <c r="D157" s="51">
        <v>349146</v>
      </c>
      <c r="E157" s="51">
        <v>0</v>
      </c>
      <c r="F157" s="25">
        <f t="shared" si="0"/>
        <v>349146</v>
      </c>
      <c r="G157" s="52" t="s">
        <v>105</v>
      </c>
    </row>
    <row r="158" spans="1:7" x14ac:dyDescent="0.25">
      <c r="A158" s="9"/>
      <c r="B158" s="53"/>
      <c r="C158" s="51"/>
      <c r="D158" s="51"/>
      <c r="E158" s="51"/>
      <c r="F158" s="25"/>
      <c r="G158" s="52"/>
    </row>
    <row r="159" spans="1:7" x14ac:dyDescent="0.25">
      <c r="A159" s="9"/>
      <c r="B159" s="53"/>
      <c r="C159" s="51"/>
      <c r="D159" s="51"/>
      <c r="E159" s="51"/>
      <c r="F159" s="25"/>
      <c r="G159" s="52"/>
    </row>
    <row r="160" spans="1:7" s="18" customFormat="1" x14ac:dyDescent="0.25">
      <c r="A160" s="17"/>
      <c r="B160" s="26" t="s">
        <v>80</v>
      </c>
      <c r="C160" s="48">
        <f>SUM(C157:C159)</f>
        <v>0</v>
      </c>
      <c r="D160" s="48">
        <f>SUM(D157:D159)</f>
        <v>349146</v>
      </c>
      <c r="E160" s="48">
        <f>SUM(E157:E159)</f>
        <v>0</v>
      </c>
      <c r="F160" s="50">
        <f>SUM(C160:E160)</f>
        <v>349146</v>
      </c>
      <c r="G160" s="49"/>
    </row>
    <row r="161" spans="1:7" x14ac:dyDescent="0.25">
      <c r="A161" s="9">
        <v>49</v>
      </c>
      <c r="B161" s="53" t="s">
        <v>12</v>
      </c>
      <c r="C161" s="51">
        <v>0</v>
      </c>
      <c r="D161" s="51">
        <v>0</v>
      </c>
      <c r="E161" s="51">
        <v>0</v>
      </c>
      <c r="F161" s="25">
        <f t="shared" si="0"/>
        <v>0</v>
      </c>
      <c r="G161" s="52"/>
    </row>
    <row r="162" spans="1:7" x14ac:dyDescent="0.25">
      <c r="A162" s="9">
        <v>50</v>
      </c>
      <c r="B162" s="53" t="s">
        <v>12</v>
      </c>
      <c r="C162" s="51">
        <v>0</v>
      </c>
      <c r="D162" s="51">
        <v>0</v>
      </c>
      <c r="E162" s="51">
        <v>0</v>
      </c>
      <c r="F162" s="25">
        <f t="shared" si="0"/>
        <v>0</v>
      </c>
      <c r="G162" s="52"/>
    </row>
    <row r="164" spans="1:7" s="18" customFormat="1" ht="15.75" thickBot="1" x14ac:dyDescent="0.3">
      <c r="A164" s="19"/>
      <c r="B164" s="20" t="s">
        <v>41</v>
      </c>
      <c r="C164" s="21">
        <f>SUM(C160,C155,C151,C147,C143,C139,C135,C131,C123,C119,C115,C111,C107,C101,C97,C93,C89,C84,C80,C76,C66,C62,C58,C54,C50,C46,C42,C38,C34,C30,C26,C22,C18,C14)</f>
        <v>0</v>
      </c>
      <c r="D164" s="21">
        <f>SUM(D160,D155,D151,D147,D143,D139,D135,D131,D123,D119,D115,D111,D107,D101,D97,D93,D89,D84,D80,D76,D66,D62,D58,D54,D50,D46,D42,D38,D34,D30,D26,D22,D18,D14)</f>
        <v>5327480.2200000007</v>
      </c>
      <c r="E164" s="21">
        <f>SUM(E160,E155,E151,E147,E143,E139,E135,E131,E123,E119,E115,E111,E107,E101,E97,E93,E89,E84,E80,E76,E66,E62,E58,E54,E50,E46,E42,E38,E34,E30,E26,E22,E18,E14)</f>
        <v>0</v>
      </c>
      <c r="F164" s="22">
        <f>SUM(F160,F155,F151,F147,F143,F139,F135,F131,F123,F119,F115,F111,F107,F101,F97,F93,F89,F84,F80,F76,F66,F62,F58,F54,F50,F46,F42,F38,F34,F30,F26,F22,F18,F14)</f>
        <v>5327480.2200000007</v>
      </c>
    </row>
    <row r="165" spans="1:7" ht="15.75" thickTop="1" x14ac:dyDescent="0.25"/>
    <row r="166" spans="1:7" x14ac:dyDescent="0.25">
      <c r="B166" s="14"/>
      <c r="C166" s="14"/>
      <c r="D166" s="14"/>
      <c r="E166" s="15"/>
      <c r="F166" s="15"/>
      <c r="G166" s="14"/>
    </row>
    <row r="167" spans="1:7" x14ac:dyDescent="0.25">
      <c r="B167" s="16" t="s">
        <v>82</v>
      </c>
      <c r="C167" s="13">
        <f>C164-C14</f>
        <v>0</v>
      </c>
      <c r="D167" s="13">
        <f>D164-D14</f>
        <v>5025934.74</v>
      </c>
      <c r="E167" s="13">
        <f>E164-E14</f>
        <v>0</v>
      </c>
      <c r="F167" s="13">
        <f>F164-F14</f>
        <v>5025934.74</v>
      </c>
    </row>
    <row r="168" spans="1:7" x14ac:dyDescent="0.25">
      <c r="B168" s="16" t="s">
        <v>81</v>
      </c>
      <c r="C168" s="13">
        <f>C164</f>
        <v>0</v>
      </c>
      <c r="D168" s="13">
        <f t="shared" ref="D168:F168" si="1">D164</f>
        <v>5327480.2200000007</v>
      </c>
      <c r="E168" s="13">
        <f t="shared" si="1"/>
        <v>0</v>
      </c>
      <c r="F168" s="13">
        <f t="shared" si="1"/>
        <v>5327480.2200000007</v>
      </c>
      <c r="G168" s="14"/>
    </row>
    <row r="170" spans="1:7" x14ac:dyDescent="0.25">
      <c r="B170" s="54"/>
      <c r="C170" s="54"/>
      <c r="D170" s="54"/>
      <c r="E170" s="54"/>
      <c r="F170" s="54"/>
      <c r="G170" s="54"/>
    </row>
    <row r="171" spans="1:7" x14ac:dyDescent="0.25">
      <c r="B171" s="54"/>
      <c r="C171" s="54"/>
      <c r="D171" s="54"/>
      <c r="E171" s="54"/>
      <c r="F171" s="54"/>
      <c r="G171" s="54"/>
    </row>
  </sheetData>
  <sheetProtection algorithmName="SHA-512" hashValue="6Z9eZMdtLVPDMq561v8KZS+fWhAYPuQlhSOSaZIGpqbs504xqw5T5Kd3j53Is/cWxn196WiMKCKp6HwydwEsPA==" saltValue="8cw1tWKJtx7O5F+8aNy5oQ==" spinCount="100000" sheet="1" objects="1" scenarios="1"/>
  <mergeCells count="8">
    <mergeCell ref="B170:G171"/>
    <mergeCell ref="A8:G8"/>
    <mergeCell ref="A1:G1"/>
    <mergeCell ref="A2:G2"/>
    <mergeCell ref="B4:C4"/>
    <mergeCell ref="E4:G4"/>
    <mergeCell ref="B6:C6"/>
    <mergeCell ref="E6:G6"/>
  </mergeCells>
  <dataValidations count="1">
    <dataValidation type="whole" operator="greaterThanOrEqual" allowBlank="1" showInputMessage="1" showErrorMessage="1" sqref="C166:F168" xr:uid="{617230A6-FD44-41B7-86A2-E14557ECE515}">
      <formula1>0</formula1>
    </dataValidation>
  </dataValidations>
  <printOptions horizontalCentered="1"/>
  <pageMargins left="0.7" right="0.7" top="0.75" bottom="0.75" header="0.3" footer="0.3"/>
  <pageSetup scale="58" fitToHeight="3" orientation="portrait" r:id="rId1"/>
  <rowBreaks count="2" manualBreakCount="2">
    <brk id="66" max="6" man="1"/>
    <brk id="14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8DCC5-9F2A-4641-A58D-FB214BDE78A2}">
  <dimension ref="A1:F38"/>
  <sheetViews>
    <sheetView showGridLines="0" topLeftCell="A6" workbookViewId="0">
      <selection activeCell="E34" sqref="E34"/>
    </sheetView>
  </sheetViews>
  <sheetFormatPr defaultRowHeight="15" x14ac:dyDescent="0.25"/>
  <cols>
    <col min="1" max="1" width="31.28515625" customWidth="1"/>
    <col min="2" max="2" width="13.140625" customWidth="1"/>
    <col min="3" max="3" width="14.7109375" customWidth="1"/>
    <col min="4" max="4" width="15.5703125" customWidth="1"/>
  </cols>
  <sheetData>
    <row r="1" spans="1:6" ht="18.75" x14ac:dyDescent="0.3">
      <c r="A1" s="61" t="s">
        <v>79</v>
      </c>
      <c r="B1" s="61"/>
      <c r="C1" s="61"/>
      <c r="D1" s="61"/>
      <c r="E1" s="61"/>
      <c r="F1" s="47"/>
    </row>
    <row r="2" spans="1:6" x14ac:dyDescent="0.25">
      <c r="A2" s="14"/>
      <c r="B2" s="14"/>
      <c r="C2" s="14"/>
      <c r="D2" s="14"/>
      <c r="E2" s="14"/>
      <c r="F2" s="14"/>
    </row>
    <row r="3" spans="1:6" ht="15.75" x14ac:dyDescent="0.25">
      <c r="A3" s="60" t="s">
        <v>59</v>
      </c>
      <c r="B3" s="60"/>
      <c r="C3" s="60"/>
      <c r="D3" s="60"/>
      <c r="E3" s="60"/>
      <c r="F3" s="46"/>
    </row>
    <row r="4" spans="1:6" x14ac:dyDescent="0.25">
      <c r="A4" s="15"/>
      <c r="B4" s="15"/>
      <c r="C4" s="15"/>
      <c r="D4" s="15"/>
      <c r="E4" s="15"/>
      <c r="F4" s="15"/>
    </row>
    <row r="5" spans="1:6" x14ac:dyDescent="0.25">
      <c r="A5" s="15"/>
      <c r="B5" s="15"/>
      <c r="C5" s="15"/>
      <c r="D5" s="15"/>
      <c r="E5" s="15"/>
      <c r="F5" s="15"/>
    </row>
    <row r="6" spans="1:6" x14ac:dyDescent="0.25">
      <c r="A6" s="28" t="s">
        <v>58</v>
      </c>
      <c r="B6" s="66" t="str">
        <f>'Cost Breakdown'!B4:C4</f>
        <v>Yorktown Senior Apartments</v>
      </c>
      <c r="C6" s="66"/>
      <c r="D6" s="66"/>
      <c r="E6" s="14"/>
      <c r="F6" s="14"/>
    </row>
    <row r="7" spans="1:6" x14ac:dyDescent="0.25">
      <c r="A7" s="28"/>
      <c r="B7" s="28"/>
      <c r="C7" s="15"/>
      <c r="D7" s="15"/>
      <c r="E7" s="15"/>
      <c r="F7" s="15"/>
    </row>
    <row r="8" spans="1:6" x14ac:dyDescent="0.25">
      <c r="A8" s="28" t="s">
        <v>57</v>
      </c>
      <c r="B8" s="66" t="str">
        <f>'Cost Breakdown'!B6</f>
        <v>Yorktown Senior Housing, LLC</v>
      </c>
      <c r="C8" s="66"/>
      <c r="D8" s="66"/>
      <c r="E8" s="15"/>
      <c r="F8" s="15"/>
    </row>
    <row r="9" spans="1:6" x14ac:dyDescent="0.25">
      <c r="A9" s="14"/>
      <c r="B9" s="28"/>
      <c r="C9" s="14"/>
      <c r="D9" s="14"/>
      <c r="E9" s="14"/>
      <c r="F9" s="14"/>
    </row>
    <row r="10" spans="1:6" x14ac:dyDescent="0.25">
      <c r="A10" s="28" t="s">
        <v>56</v>
      </c>
      <c r="B10" s="66" t="str">
        <f>'Cost Breakdown'!E4</f>
        <v>Argenta Construction Group, LLC</v>
      </c>
      <c r="C10" s="66"/>
      <c r="D10" s="66"/>
      <c r="E10" s="15"/>
      <c r="F10" s="15"/>
    </row>
    <row r="11" spans="1:6" x14ac:dyDescent="0.25">
      <c r="A11" s="14"/>
      <c r="B11" s="14"/>
      <c r="C11" s="14"/>
      <c r="D11" s="14"/>
      <c r="E11" s="14"/>
      <c r="F11" s="14"/>
    </row>
    <row r="12" spans="1:6" x14ac:dyDescent="0.25">
      <c r="A12" s="14"/>
      <c r="B12" s="14"/>
      <c r="C12" s="14"/>
      <c r="D12" s="14"/>
      <c r="E12" s="14"/>
      <c r="F12" s="14"/>
    </row>
    <row r="13" spans="1:6" x14ac:dyDescent="0.25">
      <c r="A13" s="29" t="s">
        <v>91</v>
      </c>
      <c r="B13" s="14"/>
      <c r="C13" s="14"/>
      <c r="D13" s="14"/>
      <c r="E13" s="14"/>
      <c r="F13" s="14"/>
    </row>
    <row r="14" spans="1:6" x14ac:dyDescent="0.25">
      <c r="A14" s="29"/>
      <c r="B14" s="14"/>
      <c r="C14" s="14"/>
      <c r="D14" s="14"/>
      <c r="E14" s="14"/>
      <c r="F14" s="14"/>
    </row>
    <row r="15" spans="1:6" x14ac:dyDescent="0.25">
      <c r="A15" s="14"/>
      <c r="B15" s="30" t="s">
        <v>55</v>
      </c>
      <c r="C15" s="30" t="s">
        <v>54</v>
      </c>
      <c r="D15" s="30" t="s">
        <v>54</v>
      </c>
      <c r="E15" s="14"/>
      <c r="F15" s="14"/>
    </row>
    <row r="16" spans="1:6" x14ac:dyDescent="0.25">
      <c r="A16" s="29"/>
      <c r="B16" s="30" t="s">
        <v>53</v>
      </c>
      <c r="C16" s="30" t="s">
        <v>52</v>
      </c>
      <c r="D16" s="30" t="s">
        <v>51</v>
      </c>
      <c r="E16" s="14"/>
      <c r="F16" s="14"/>
    </row>
    <row r="17" spans="1:6" x14ac:dyDescent="0.25">
      <c r="A17" s="14" t="s">
        <v>50</v>
      </c>
      <c r="B17" s="31">
        <f>'Cost Breakdown'!F167</f>
        <v>5025934.74</v>
      </c>
      <c r="C17" s="31">
        <f>'Cost Breakdown'!F167</f>
        <v>5025934.74</v>
      </c>
      <c r="D17" s="31">
        <f>'Cost Breakdown'!F167</f>
        <v>5025934.74</v>
      </c>
      <c r="E17" s="14"/>
      <c r="F17" s="14"/>
    </row>
    <row r="18" spans="1:6" x14ac:dyDescent="0.25">
      <c r="A18" s="14" t="s">
        <v>90</v>
      </c>
      <c r="B18" s="32">
        <v>0.06</v>
      </c>
      <c r="C18" s="32">
        <v>0.02</v>
      </c>
      <c r="D18" s="32">
        <v>0.06</v>
      </c>
      <c r="E18" s="14"/>
      <c r="F18" s="14"/>
    </row>
    <row r="19" spans="1:6" x14ac:dyDescent="0.25">
      <c r="A19" s="14" t="s">
        <v>49</v>
      </c>
      <c r="B19" s="31">
        <f>B17*B18</f>
        <v>301556.08439999999</v>
      </c>
      <c r="C19" s="31">
        <f>C17*C18</f>
        <v>100518.69480000001</v>
      </c>
      <c r="D19" s="31">
        <f>D17*D18</f>
        <v>301556.08439999999</v>
      </c>
      <c r="E19" s="14"/>
      <c r="F19" s="14"/>
    </row>
    <row r="20" spans="1:6" x14ac:dyDescent="0.25">
      <c r="A20" s="14" t="s">
        <v>48</v>
      </c>
      <c r="B20" s="35">
        <v>301545.48</v>
      </c>
      <c r="C20" s="35">
        <v>100518.49</v>
      </c>
      <c r="D20" s="35">
        <v>301545.48</v>
      </c>
      <c r="E20" s="14"/>
      <c r="F20" s="14"/>
    </row>
    <row r="21" spans="1:6" x14ac:dyDescent="0.25">
      <c r="A21" s="33" t="s">
        <v>47</v>
      </c>
      <c r="B21" s="31"/>
      <c r="C21" s="31"/>
      <c r="D21" s="31"/>
      <c r="E21" s="14"/>
      <c r="F21" s="14"/>
    </row>
    <row r="22" spans="1:6" x14ac:dyDescent="0.25">
      <c r="A22" s="34"/>
      <c r="B22" s="35"/>
      <c r="C22" s="35"/>
      <c r="D22" s="35"/>
      <c r="E22" s="14"/>
      <c r="F22" s="14"/>
    </row>
    <row r="23" spans="1:6" x14ac:dyDescent="0.25">
      <c r="A23" s="36"/>
      <c r="B23" s="35"/>
      <c r="C23" s="35"/>
      <c r="D23" s="35"/>
      <c r="E23" s="14"/>
      <c r="F23" s="14"/>
    </row>
    <row r="24" spans="1:6" x14ac:dyDescent="0.25">
      <c r="A24" s="36"/>
      <c r="B24" s="35"/>
      <c r="C24" s="35"/>
      <c r="D24" s="35"/>
      <c r="E24" s="14"/>
      <c r="F24" s="14"/>
    </row>
    <row r="25" spans="1:6" x14ac:dyDescent="0.25">
      <c r="A25" s="36"/>
      <c r="B25" s="35"/>
      <c r="C25" s="35"/>
      <c r="D25" s="35"/>
      <c r="E25" s="14"/>
      <c r="F25" s="14"/>
    </row>
    <row r="26" spans="1:6" x14ac:dyDescent="0.25">
      <c r="A26" s="36"/>
      <c r="B26" s="35"/>
      <c r="C26" s="35"/>
      <c r="D26" s="35"/>
      <c r="E26" s="14"/>
      <c r="F26" s="14"/>
    </row>
    <row r="27" spans="1:6" x14ac:dyDescent="0.25">
      <c r="A27" s="29" t="s">
        <v>46</v>
      </c>
      <c r="B27" s="37">
        <f>SUM(B20:B26)</f>
        <v>301545.48</v>
      </c>
      <c r="C27" s="37">
        <f>SUM(C20:C26)</f>
        <v>100518.49</v>
      </c>
      <c r="D27" s="37">
        <f>SUM(D20:D26)</f>
        <v>301545.48</v>
      </c>
      <c r="E27" s="14"/>
      <c r="F27" s="14"/>
    </row>
    <row r="28" spans="1:6" x14ac:dyDescent="0.25">
      <c r="A28" s="14"/>
      <c r="B28" s="14"/>
      <c r="C28" s="14"/>
      <c r="D28" s="14"/>
      <c r="E28" s="14"/>
      <c r="F28" s="14"/>
    </row>
    <row r="29" spans="1:6" x14ac:dyDescent="0.25">
      <c r="A29" s="14"/>
      <c r="B29" s="14"/>
      <c r="C29" s="14"/>
      <c r="D29" s="14"/>
      <c r="E29" s="14"/>
      <c r="F29" s="14"/>
    </row>
    <row r="30" spans="1:6" x14ac:dyDescent="0.25">
      <c r="A30" s="62" t="s">
        <v>45</v>
      </c>
      <c r="B30" s="62"/>
      <c r="C30" s="62"/>
      <c r="D30" s="14"/>
      <c r="E30" s="14"/>
      <c r="F30" s="14"/>
    </row>
    <row r="31" spans="1:6" x14ac:dyDescent="0.25">
      <c r="A31" s="62"/>
      <c r="B31" s="62"/>
      <c r="C31" s="62"/>
      <c r="D31" s="33"/>
      <c r="E31" s="14"/>
      <c r="F31" s="14"/>
    </row>
    <row r="32" spans="1:6" x14ac:dyDescent="0.25">
      <c r="A32" s="62"/>
      <c r="B32" s="62"/>
      <c r="C32" s="62"/>
      <c r="D32" s="33"/>
      <c r="E32" s="14"/>
      <c r="F32" s="14"/>
    </row>
    <row r="33" spans="1:6" x14ac:dyDescent="0.25">
      <c r="A33" s="62"/>
      <c r="B33" s="62"/>
      <c r="C33" s="62"/>
      <c r="D33" s="33"/>
      <c r="E33" s="14"/>
      <c r="F33" s="14"/>
    </row>
    <row r="34" spans="1:6" x14ac:dyDescent="0.25">
      <c r="A34" s="62"/>
      <c r="B34" s="62"/>
      <c r="C34" s="62"/>
      <c r="D34" s="33"/>
      <c r="E34" s="14"/>
      <c r="F34" s="14"/>
    </row>
    <row r="35" spans="1:6" x14ac:dyDescent="0.25">
      <c r="A35" s="64"/>
      <c r="B35" s="65"/>
      <c r="C35" s="65"/>
      <c r="D35" s="33"/>
      <c r="E35" s="14"/>
      <c r="F35" s="14"/>
    </row>
    <row r="36" spans="1:6" ht="49.5" customHeight="1" x14ac:dyDescent="0.25">
      <c r="A36" s="62" t="s">
        <v>44</v>
      </c>
      <c r="B36" s="63"/>
      <c r="C36" s="63"/>
      <c r="D36" s="33"/>
      <c r="E36" s="14"/>
      <c r="F36" s="14"/>
    </row>
    <row r="37" spans="1:6" ht="15" customHeight="1" x14ac:dyDescent="0.25">
      <c r="A37" s="38"/>
      <c r="B37" s="39"/>
      <c r="C37" s="39"/>
      <c r="D37" s="33"/>
      <c r="E37" s="14"/>
      <c r="F37" s="14"/>
    </row>
    <row r="38" spans="1:6" x14ac:dyDescent="0.25">
      <c r="A38" s="29" t="s">
        <v>43</v>
      </c>
      <c r="B38" s="33"/>
      <c r="C38" s="33"/>
      <c r="D38" s="33"/>
      <c r="E38" s="14"/>
      <c r="F38" s="14"/>
    </row>
  </sheetData>
  <sheetProtection algorithmName="SHA-512" hashValue="9aquJTb1JPXFQSLKMOySW2xn5K1ps8toYUShwCrcKU97tuBsKrwpnNMR5mO1aIV3RQ85oJPbbCFLBAeCyyFGRA==" saltValue="Z2c2DNYZ2S1d/gmUvOrJOg==" spinCount="100000" sheet="1" objects="1" scenarios="1"/>
  <mergeCells count="8">
    <mergeCell ref="A3:E3"/>
    <mergeCell ref="A1:E1"/>
    <mergeCell ref="A36:C36"/>
    <mergeCell ref="A30:C34"/>
    <mergeCell ref="A35:C35"/>
    <mergeCell ref="B6:D6"/>
    <mergeCell ref="B8:D8"/>
    <mergeCell ref="B10:D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F57FE-CEE3-4538-95D2-30B7AF65DDA1}">
  <dimension ref="A1:L45"/>
  <sheetViews>
    <sheetView showGridLines="0" topLeftCell="A6" zoomScaleNormal="100" workbookViewId="0">
      <selection activeCell="L30" sqref="L30"/>
    </sheetView>
  </sheetViews>
  <sheetFormatPr defaultRowHeight="15" x14ac:dyDescent="0.25"/>
  <cols>
    <col min="4" max="4" width="12.28515625" customWidth="1"/>
    <col min="5" max="5" width="12.7109375" customWidth="1"/>
  </cols>
  <sheetData>
    <row r="1" spans="1:12" ht="18.75" x14ac:dyDescent="0.3">
      <c r="A1" s="61" t="s">
        <v>79</v>
      </c>
      <c r="B1" s="61"/>
      <c r="C1" s="61"/>
      <c r="D1" s="61"/>
      <c r="E1" s="61"/>
      <c r="F1" s="61"/>
      <c r="G1" s="61"/>
      <c r="H1" s="61"/>
      <c r="I1" s="61"/>
      <c r="J1" s="61"/>
      <c r="K1" s="61"/>
      <c r="L1" s="61"/>
    </row>
    <row r="2" spans="1:12" x14ac:dyDescent="0.25">
      <c r="A2" s="68"/>
      <c r="B2" s="68"/>
      <c r="C2" s="68"/>
      <c r="D2" s="68"/>
      <c r="E2" s="68"/>
      <c r="F2" s="68"/>
      <c r="G2" s="68"/>
      <c r="H2" s="68"/>
      <c r="I2" s="68"/>
      <c r="J2" s="68"/>
      <c r="K2" s="68"/>
      <c r="L2" s="68"/>
    </row>
    <row r="3" spans="1:12" ht="15.75" x14ac:dyDescent="0.25">
      <c r="A3" s="60" t="s">
        <v>59</v>
      </c>
      <c r="B3" s="60"/>
      <c r="C3" s="60"/>
      <c r="D3" s="60"/>
      <c r="E3" s="60"/>
      <c r="F3" s="60"/>
      <c r="G3" s="60"/>
      <c r="H3" s="60"/>
      <c r="I3" s="60"/>
      <c r="J3" s="60"/>
      <c r="K3" s="60"/>
      <c r="L3" s="60"/>
    </row>
    <row r="4" spans="1:12" x14ac:dyDescent="0.25">
      <c r="A4" s="15"/>
      <c r="B4" s="15"/>
      <c r="C4" s="15"/>
      <c r="D4" s="15"/>
      <c r="E4" s="15"/>
      <c r="F4" s="15"/>
      <c r="G4" s="15"/>
      <c r="H4" s="14"/>
      <c r="I4" s="14"/>
      <c r="J4" s="14"/>
      <c r="K4" s="14"/>
      <c r="L4" s="14"/>
    </row>
    <row r="5" spans="1:12" x14ac:dyDescent="0.25">
      <c r="A5" s="15"/>
      <c r="B5" s="15"/>
      <c r="C5" s="15"/>
      <c r="D5" s="15"/>
      <c r="E5" s="15"/>
      <c r="F5" s="15"/>
      <c r="G5" s="15"/>
      <c r="H5" s="14"/>
      <c r="I5" s="14"/>
      <c r="J5" s="14"/>
      <c r="K5" s="14"/>
      <c r="L5" s="14"/>
    </row>
    <row r="6" spans="1:12" x14ac:dyDescent="0.25">
      <c r="A6" s="67" t="s">
        <v>58</v>
      </c>
      <c r="B6" s="67"/>
      <c r="C6" s="69" t="str">
        <f>'Cost Breakdown'!B4</f>
        <v>Yorktown Senior Apartments</v>
      </c>
      <c r="D6" s="69"/>
      <c r="E6" s="69"/>
      <c r="F6" s="28"/>
      <c r="G6" s="15"/>
      <c r="H6" s="14"/>
      <c r="I6" s="14"/>
      <c r="J6" s="14"/>
      <c r="K6" s="14"/>
      <c r="L6" s="14"/>
    </row>
    <row r="7" spans="1:12" x14ac:dyDescent="0.25">
      <c r="A7" s="15"/>
      <c r="B7" s="15"/>
      <c r="C7" s="15"/>
      <c r="D7" s="44"/>
      <c r="E7" s="28"/>
      <c r="F7" s="15"/>
      <c r="G7" s="15"/>
      <c r="H7" s="14"/>
      <c r="I7" s="14"/>
      <c r="J7" s="14"/>
      <c r="K7" s="14"/>
      <c r="L7" s="14"/>
    </row>
    <row r="8" spans="1:12" x14ac:dyDescent="0.25">
      <c r="A8" s="67" t="s">
        <v>57</v>
      </c>
      <c r="B8" s="67"/>
      <c r="C8" s="66" t="str">
        <f>'Cost Breakdown'!B6</f>
        <v>Yorktown Senior Housing, LLC</v>
      </c>
      <c r="D8" s="66"/>
      <c r="E8" s="66"/>
      <c r="F8" s="40"/>
      <c r="G8" s="15"/>
      <c r="H8" s="15"/>
      <c r="I8" s="14"/>
      <c r="J8" s="14"/>
      <c r="K8" s="14"/>
      <c r="L8" s="14"/>
    </row>
    <row r="9" spans="1:12" x14ac:dyDescent="0.25">
      <c r="A9" s="14"/>
      <c r="B9" s="14"/>
      <c r="C9" s="14"/>
      <c r="D9" s="44"/>
      <c r="E9" s="28"/>
      <c r="F9" s="14"/>
      <c r="G9" s="14"/>
      <c r="H9" s="14"/>
      <c r="I9" s="14"/>
      <c r="J9" s="14"/>
      <c r="K9" s="14"/>
      <c r="L9" s="14"/>
    </row>
    <row r="10" spans="1:12" x14ac:dyDescent="0.25">
      <c r="A10" s="67" t="s">
        <v>56</v>
      </c>
      <c r="B10" s="67"/>
      <c r="C10" s="66" t="str">
        <f>'Cost Breakdown'!E4</f>
        <v>Argenta Construction Group, LLC</v>
      </c>
      <c r="D10" s="66"/>
      <c r="E10" s="66"/>
      <c r="F10" s="40"/>
      <c r="G10" s="14"/>
      <c r="H10" s="14"/>
      <c r="I10" s="14"/>
      <c r="J10" s="14"/>
      <c r="K10" s="14"/>
      <c r="L10" s="14"/>
    </row>
    <row r="11" spans="1:12" x14ac:dyDescent="0.25">
      <c r="A11" s="14"/>
      <c r="B11" s="14"/>
      <c r="C11" s="14"/>
      <c r="D11" s="14"/>
      <c r="E11" s="14"/>
      <c r="F11" s="14"/>
      <c r="G11" s="14"/>
      <c r="H11" s="14"/>
      <c r="I11" s="14"/>
      <c r="J11" s="14"/>
      <c r="K11" s="14"/>
      <c r="L11" s="14"/>
    </row>
    <row r="12" spans="1:12" x14ac:dyDescent="0.25">
      <c r="A12" s="14"/>
      <c r="B12" s="14"/>
      <c r="C12" s="14"/>
      <c r="D12" s="14"/>
      <c r="E12" s="14"/>
      <c r="F12" s="14"/>
      <c r="G12" s="14"/>
      <c r="H12" s="14"/>
      <c r="I12" s="14"/>
      <c r="J12" s="14"/>
      <c r="K12" s="14"/>
      <c r="L12" s="14"/>
    </row>
    <row r="13" spans="1:12" x14ac:dyDescent="0.25">
      <c r="A13" s="29" t="s">
        <v>72</v>
      </c>
      <c r="B13" s="14"/>
      <c r="C13" s="14"/>
      <c r="D13" s="14"/>
      <c r="E13" s="14"/>
      <c r="F13" s="14"/>
      <c r="G13" s="14"/>
      <c r="H13" s="14"/>
      <c r="I13" s="14"/>
      <c r="J13" s="14"/>
      <c r="K13" s="14"/>
      <c r="L13" s="14"/>
    </row>
    <row r="14" spans="1:12" x14ac:dyDescent="0.25">
      <c r="A14" s="14"/>
      <c r="B14" s="14"/>
      <c r="C14" s="14"/>
      <c r="D14" s="14"/>
      <c r="E14" s="14"/>
      <c r="F14" s="14"/>
      <c r="G14" s="14"/>
      <c r="H14" s="14"/>
      <c r="I14" s="14"/>
      <c r="J14" s="14"/>
      <c r="K14" s="14"/>
      <c r="L14" s="14"/>
    </row>
    <row r="15" spans="1:12" x14ac:dyDescent="0.25">
      <c r="A15" s="14" t="s">
        <v>71</v>
      </c>
      <c r="B15" s="14"/>
      <c r="C15" s="14"/>
      <c r="D15" s="14"/>
      <c r="E15" s="14"/>
      <c r="F15" s="14"/>
      <c r="G15" s="14"/>
      <c r="H15" s="14"/>
      <c r="I15" s="14"/>
      <c r="J15" s="14"/>
      <c r="K15" s="14"/>
      <c r="L15" s="14"/>
    </row>
    <row r="16" spans="1:12" x14ac:dyDescent="0.25">
      <c r="A16" s="14"/>
      <c r="B16" s="14"/>
      <c r="C16" s="14"/>
      <c r="D16" s="14"/>
      <c r="E16" s="14"/>
      <c r="F16" s="14"/>
      <c r="G16" s="14"/>
      <c r="H16" s="14"/>
      <c r="I16" s="14"/>
      <c r="J16" s="14"/>
      <c r="K16" s="14"/>
      <c r="L16" s="14"/>
    </row>
    <row r="17" spans="1:12" x14ac:dyDescent="0.25">
      <c r="A17" s="41" t="s">
        <v>93</v>
      </c>
      <c r="B17" s="43" t="s">
        <v>87</v>
      </c>
      <c r="C17" s="14"/>
      <c r="D17" s="14"/>
      <c r="E17" s="14"/>
      <c r="F17" s="14"/>
      <c r="G17" s="14"/>
      <c r="H17" s="14"/>
      <c r="I17" s="14"/>
      <c r="J17" s="14"/>
      <c r="K17" s="14"/>
      <c r="L17" s="14"/>
    </row>
    <row r="18" spans="1:12" x14ac:dyDescent="0.25">
      <c r="A18" s="14"/>
      <c r="B18" s="43" t="s">
        <v>88</v>
      </c>
      <c r="C18" s="14"/>
      <c r="D18" s="14"/>
      <c r="E18" s="14"/>
      <c r="F18" s="14"/>
      <c r="G18" s="14"/>
      <c r="H18" s="14"/>
      <c r="I18" s="14"/>
      <c r="J18" s="14"/>
      <c r="K18" s="14"/>
      <c r="L18" s="14"/>
    </row>
    <row r="19" spans="1:12" x14ac:dyDescent="0.25">
      <c r="A19" s="14"/>
      <c r="B19" s="14"/>
      <c r="C19" s="14"/>
      <c r="D19" s="14"/>
      <c r="E19" s="14"/>
      <c r="F19" s="14"/>
      <c r="G19" s="14"/>
      <c r="H19" s="14"/>
      <c r="I19" s="14"/>
      <c r="J19" s="14"/>
      <c r="K19" s="14"/>
      <c r="L19" s="14"/>
    </row>
    <row r="20" spans="1:12" x14ac:dyDescent="0.25">
      <c r="A20" s="41"/>
      <c r="B20" s="43" t="s">
        <v>70</v>
      </c>
      <c r="C20" s="14"/>
      <c r="D20" s="14"/>
      <c r="E20" s="14"/>
      <c r="F20" s="14"/>
      <c r="G20" s="14"/>
      <c r="H20" s="14"/>
      <c r="I20" s="14"/>
      <c r="J20" s="14"/>
      <c r="K20" s="14"/>
      <c r="L20" s="14"/>
    </row>
    <row r="21" spans="1:12" x14ac:dyDescent="0.25">
      <c r="A21" s="14"/>
      <c r="B21" s="43" t="s">
        <v>69</v>
      </c>
      <c r="C21" s="14"/>
      <c r="D21" s="14"/>
      <c r="E21" s="14"/>
      <c r="F21" s="14"/>
      <c r="G21" s="14"/>
      <c r="H21" s="14"/>
      <c r="I21" s="14"/>
      <c r="J21" s="14"/>
      <c r="K21" s="14"/>
      <c r="L21" s="14"/>
    </row>
    <row r="22" spans="1:12" x14ac:dyDescent="0.25">
      <c r="A22" s="14"/>
      <c r="B22" s="43" t="s">
        <v>68</v>
      </c>
      <c r="C22" s="14"/>
      <c r="D22" s="14"/>
      <c r="E22" s="14"/>
      <c r="F22" s="14"/>
      <c r="G22" s="14"/>
      <c r="H22" s="14"/>
      <c r="I22" s="14"/>
      <c r="J22" s="14"/>
      <c r="K22" s="14"/>
      <c r="L22" s="14"/>
    </row>
    <row r="23" spans="1:12" x14ac:dyDescent="0.25">
      <c r="A23" s="14"/>
      <c r="B23" s="70"/>
      <c r="C23" s="71"/>
      <c r="D23" s="71"/>
      <c r="E23" s="71"/>
      <c r="F23" s="71"/>
      <c r="G23" s="71"/>
      <c r="H23" s="71"/>
      <c r="I23" s="71"/>
      <c r="J23" s="72"/>
      <c r="K23" s="28"/>
      <c r="L23" s="28"/>
    </row>
    <row r="24" spans="1:12" x14ac:dyDescent="0.25">
      <c r="A24" s="14"/>
      <c r="B24" s="73"/>
      <c r="C24" s="74"/>
      <c r="D24" s="74"/>
      <c r="E24" s="74"/>
      <c r="F24" s="74"/>
      <c r="G24" s="74"/>
      <c r="H24" s="74"/>
      <c r="I24" s="74"/>
      <c r="J24" s="75"/>
      <c r="K24" s="28"/>
      <c r="L24" s="28"/>
    </row>
    <row r="25" spans="1:12" x14ac:dyDescent="0.25">
      <c r="A25" s="14"/>
      <c r="B25" s="73"/>
      <c r="C25" s="74"/>
      <c r="D25" s="74"/>
      <c r="E25" s="74"/>
      <c r="F25" s="74"/>
      <c r="G25" s="74"/>
      <c r="H25" s="74"/>
      <c r="I25" s="74"/>
      <c r="J25" s="75"/>
      <c r="K25" s="28"/>
      <c r="L25" s="28"/>
    </row>
    <row r="26" spans="1:12" x14ac:dyDescent="0.25">
      <c r="A26" s="14"/>
      <c r="B26" s="73"/>
      <c r="C26" s="74"/>
      <c r="D26" s="74"/>
      <c r="E26" s="74"/>
      <c r="F26" s="74"/>
      <c r="G26" s="74"/>
      <c r="H26" s="74"/>
      <c r="I26" s="74"/>
      <c r="J26" s="75"/>
      <c r="K26" s="28"/>
      <c r="L26" s="28"/>
    </row>
    <row r="27" spans="1:12" x14ac:dyDescent="0.25">
      <c r="A27" s="14"/>
      <c r="B27" s="73"/>
      <c r="C27" s="74"/>
      <c r="D27" s="74"/>
      <c r="E27" s="74"/>
      <c r="F27" s="74"/>
      <c r="G27" s="74"/>
      <c r="H27" s="74"/>
      <c r="I27" s="74"/>
      <c r="J27" s="75"/>
      <c r="K27" s="28"/>
      <c r="L27" s="28"/>
    </row>
    <row r="28" spans="1:12" x14ac:dyDescent="0.25">
      <c r="A28" s="14"/>
      <c r="B28" s="73"/>
      <c r="C28" s="74"/>
      <c r="D28" s="74"/>
      <c r="E28" s="74"/>
      <c r="F28" s="74"/>
      <c r="G28" s="74"/>
      <c r="H28" s="74"/>
      <c r="I28" s="74"/>
      <c r="J28" s="75"/>
      <c r="K28" s="28"/>
      <c r="L28" s="28"/>
    </row>
    <row r="29" spans="1:12" x14ac:dyDescent="0.25">
      <c r="A29" s="14"/>
      <c r="B29" s="73"/>
      <c r="C29" s="74"/>
      <c r="D29" s="74"/>
      <c r="E29" s="74"/>
      <c r="F29" s="74"/>
      <c r="G29" s="74"/>
      <c r="H29" s="74"/>
      <c r="I29" s="74"/>
      <c r="J29" s="75"/>
      <c r="K29" s="28"/>
      <c r="L29" s="28"/>
    </row>
    <row r="30" spans="1:12" x14ac:dyDescent="0.25">
      <c r="A30" s="14"/>
      <c r="B30" s="76"/>
      <c r="C30" s="77"/>
      <c r="D30" s="77"/>
      <c r="E30" s="77"/>
      <c r="F30" s="77"/>
      <c r="G30" s="77"/>
      <c r="H30" s="77"/>
      <c r="I30" s="77"/>
      <c r="J30" s="78"/>
      <c r="K30" s="28"/>
      <c r="L30" s="28"/>
    </row>
    <row r="31" spans="1:12" x14ac:dyDescent="0.25">
      <c r="A31" s="14"/>
      <c r="B31" s="45"/>
      <c r="C31" s="45"/>
      <c r="D31" s="45"/>
      <c r="E31" s="45"/>
      <c r="F31" s="45"/>
      <c r="G31" s="45"/>
      <c r="H31" s="45"/>
      <c r="I31" s="45"/>
      <c r="J31" s="45"/>
      <c r="K31" s="28"/>
      <c r="L31" s="28"/>
    </row>
    <row r="32" spans="1:12" x14ac:dyDescent="0.25">
      <c r="A32" s="14" t="s">
        <v>67</v>
      </c>
      <c r="B32" s="14"/>
      <c r="C32" s="14"/>
      <c r="D32" s="14"/>
      <c r="E32" s="14"/>
      <c r="F32" s="14"/>
      <c r="G32" s="14"/>
      <c r="H32" s="14"/>
      <c r="I32" s="14"/>
      <c r="J32" s="14"/>
      <c r="K32" s="14"/>
      <c r="L32" s="14"/>
    </row>
    <row r="33" spans="1:12" x14ac:dyDescent="0.25">
      <c r="A33" s="14" t="s">
        <v>66</v>
      </c>
      <c r="B33" s="14"/>
      <c r="C33" s="14"/>
      <c r="D33" s="14"/>
      <c r="E33" s="14"/>
      <c r="F33" s="14"/>
      <c r="G33" s="14"/>
      <c r="H33" s="14"/>
      <c r="I33" s="14"/>
      <c r="J33" s="14"/>
      <c r="K33" s="14"/>
      <c r="L33" s="14"/>
    </row>
    <row r="34" spans="1:12" x14ac:dyDescent="0.25">
      <c r="A34" s="14" t="s">
        <v>65</v>
      </c>
      <c r="B34" s="14"/>
      <c r="C34" s="14"/>
      <c r="D34" s="14"/>
      <c r="E34" s="14"/>
      <c r="F34" s="14"/>
      <c r="G34" s="14"/>
      <c r="H34" s="14"/>
      <c r="I34" s="14"/>
      <c r="J34" s="14"/>
      <c r="K34" s="14"/>
      <c r="L34" s="14"/>
    </row>
    <row r="35" spans="1:12" x14ac:dyDescent="0.25">
      <c r="A35" s="14"/>
      <c r="B35" s="14"/>
      <c r="C35" s="14"/>
      <c r="D35" s="14"/>
      <c r="E35" s="14"/>
      <c r="F35" s="14"/>
      <c r="G35" s="14"/>
      <c r="H35" s="14"/>
      <c r="I35" s="14"/>
      <c r="J35" s="14"/>
      <c r="K35" s="14"/>
      <c r="L35" s="14"/>
    </row>
    <row r="36" spans="1:12" x14ac:dyDescent="0.25">
      <c r="A36" s="14" t="s">
        <v>64</v>
      </c>
      <c r="B36" s="14"/>
      <c r="C36" s="14"/>
      <c r="D36" s="14"/>
      <c r="E36" s="14"/>
      <c r="F36" s="14"/>
      <c r="G36" s="14"/>
      <c r="H36" s="14"/>
      <c r="I36" s="14"/>
      <c r="J36" s="14"/>
      <c r="K36" s="14"/>
      <c r="L36" s="14"/>
    </row>
    <row r="37" spans="1:12" x14ac:dyDescent="0.25">
      <c r="A37" s="14" t="s">
        <v>63</v>
      </c>
      <c r="B37" s="14"/>
      <c r="C37" s="14"/>
      <c r="D37" s="14"/>
      <c r="E37" s="14"/>
      <c r="F37" s="14"/>
      <c r="G37" s="14"/>
      <c r="H37" s="14"/>
      <c r="I37" s="14"/>
      <c r="J37" s="14"/>
      <c r="K37" s="14"/>
      <c r="L37" s="14"/>
    </row>
    <row r="38" spans="1:12" x14ac:dyDescent="0.25">
      <c r="A38" s="14"/>
      <c r="B38" s="14"/>
      <c r="C38" s="14"/>
      <c r="D38" s="14"/>
      <c r="E38" s="14"/>
      <c r="F38" s="14"/>
      <c r="G38" s="14"/>
      <c r="H38" s="14"/>
      <c r="I38" s="14"/>
      <c r="J38" s="14"/>
      <c r="K38" s="14"/>
      <c r="L38" s="14"/>
    </row>
    <row r="39" spans="1:12" x14ac:dyDescent="0.25">
      <c r="A39" s="14"/>
      <c r="B39" s="14"/>
      <c r="C39" s="14"/>
      <c r="D39" s="14"/>
      <c r="E39" s="14"/>
      <c r="F39" s="14"/>
      <c r="G39" s="79" t="s">
        <v>92</v>
      </c>
      <c r="H39" s="79"/>
      <c r="I39" s="79"/>
      <c r="J39" s="79"/>
      <c r="K39" s="79"/>
      <c r="L39" s="79"/>
    </row>
    <row r="40" spans="1:12" x14ac:dyDescent="0.25">
      <c r="A40" s="14"/>
      <c r="B40" s="14"/>
      <c r="C40" s="14"/>
      <c r="D40" s="14"/>
      <c r="E40" s="14"/>
      <c r="F40" s="14"/>
      <c r="G40" s="14"/>
      <c r="H40" s="14"/>
      <c r="I40" s="14" t="s">
        <v>54</v>
      </c>
      <c r="J40" s="14"/>
      <c r="K40" s="14"/>
      <c r="L40" s="14"/>
    </row>
    <row r="41" spans="1:12" x14ac:dyDescent="0.25">
      <c r="A41" s="14"/>
      <c r="B41" s="14"/>
      <c r="C41" s="14"/>
      <c r="D41" s="14"/>
      <c r="E41" s="14"/>
      <c r="F41" s="42" t="s">
        <v>62</v>
      </c>
      <c r="G41" s="79"/>
      <c r="H41" s="79"/>
      <c r="I41" s="79"/>
      <c r="J41" s="79"/>
      <c r="K41" s="79"/>
      <c r="L41" s="79"/>
    </row>
    <row r="42" spans="1:12" x14ac:dyDescent="0.25">
      <c r="A42" s="14"/>
      <c r="B42" s="14"/>
      <c r="C42" s="14"/>
      <c r="D42" s="14"/>
      <c r="E42" s="14"/>
      <c r="F42" s="14"/>
      <c r="G42" s="14"/>
      <c r="H42" s="14"/>
      <c r="I42" s="14"/>
      <c r="J42" s="14"/>
      <c r="K42" s="14"/>
      <c r="L42" s="14"/>
    </row>
    <row r="43" spans="1:12" x14ac:dyDescent="0.25">
      <c r="A43" s="14"/>
      <c r="B43" s="14"/>
      <c r="C43" s="14"/>
      <c r="D43" s="14"/>
      <c r="E43" s="14"/>
      <c r="F43" s="42" t="s">
        <v>61</v>
      </c>
      <c r="G43" s="79" t="s">
        <v>107</v>
      </c>
      <c r="H43" s="79"/>
      <c r="I43" s="79"/>
      <c r="J43" s="79"/>
      <c r="K43" s="79"/>
      <c r="L43" s="79"/>
    </row>
    <row r="44" spans="1:12" x14ac:dyDescent="0.25">
      <c r="A44" s="14"/>
      <c r="B44" s="14"/>
      <c r="C44" s="14"/>
      <c r="D44" s="14"/>
      <c r="E44" s="14"/>
      <c r="F44" s="14"/>
      <c r="G44" s="14"/>
      <c r="H44" s="14"/>
      <c r="I44" s="14"/>
      <c r="J44" s="14"/>
      <c r="K44" s="14"/>
      <c r="L44" s="14"/>
    </row>
    <row r="45" spans="1:12" x14ac:dyDescent="0.25">
      <c r="A45" s="14"/>
      <c r="B45" s="14"/>
      <c r="C45" s="14"/>
      <c r="D45" s="14"/>
      <c r="E45" s="14"/>
      <c r="F45" s="42" t="s">
        <v>60</v>
      </c>
      <c r="G45" s="79"/>
      <c r="H45" s="79"/>
      <c r="I45" s="79"/>
      <c r="J45" s="79"/>
      <c r="K45" s="79"/>
      <c r="L45" s="79"/>
    </row>
  </sheetData>
  <sheetProtection algorithmName="SHA-512" hashValue="MiwRaY0v84QnuDUv8D+6diaoLet49ocCy0AzewMsYTbR263uXtZZx7PgclyNUByRPXaUym1HqX6l7tGSHrsF2g==" saltValue="rff7yFXXS6xq5GrKli/jUw==" spinCount="100000" sheet="1" objects="1" scenarios="1"/>
  <mergeCells count="14">
    <mergeCell ref="B23:J30"/>
    <mergeCell ref="G39:L39"/>
    <mergeCell ref="G41:L41"/>
    <mergeCell ref="G43:L43"/>
    <mergeCell ref="G45:L45"/>
    <mergeCell ref="A8:B8"/>
    <mergeCell ref="A10:B10"/>
    <mergeCell ref="C8:E8"/>
    <mergeCell ref="C10:E10"/>
    <mergeCell ref="A1:L1"/>
    <mergeCell ref="A2:L2"/>
    <mergeCell ref="A3:L3"/>
    <mergeCell ref="A6:B6"/>
    <mergeCell ref="C6:E6"/>
  </mergeCells>
  <pageMargins left="0.7" right="0.7" top="0.75" bottom="0.75" header="0.3" footer="0.3"/>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E0196-0084-416A-B655-7482E38E81FB}">
  <dimension ref="A1:L44"/>
  <sheetViews>
    <sheetView showGridLines="0" topLeftCell="A9" zoomScaleNormal="100" workbookViewId="0">
      <selection activeCell="G39" sqref="G39"/>
    </sheetView>
  </sheetViews>
  <sheetFormatPr defaultRowHeight="15" x14ac:dyDescent="0.25"/>
  <cols>
    <col min="4" max="5" width="12.85546875" customWidth="1"/>
  </cols>
  <sheetData>
    <row r="1" spans="1:12" ht="18.75" x14ac:dyDescent="0.3">
      <c r="A1" s="61" t="s">
        <v>79</v>
      </c>
      <c r="B1" s="61"/>
      <c r="C1" s="61"/>
      <c r="D1" s="61"/>
      <c r="E1" s="61"/>
      <c r="F1" s="61"/>
      <c r="G1" s="61"/>
      <c r="H1" s="61"/>
      <c r="I1" s="61"/>
      <c r="J1" s="61"/>
      <c r="K1" s="61"/>
      <c r="L1" s="61"/>
    </row>
    <row r="2" spans="1:12" x14ac:dyDescent="0.25">
      <c r="A2" s="68"/>
      <c r="B2" s="68"/>
      <c r="C2" s="68"/>
      <c r="D2" s="68"/>
      <c r="E2" s="68"/>
      <c r="F2" s="68"/>
      <c r="G2" s="68"/>
      <c r="H2" s="68"/>
      <c r="I2" s="68"/>
      <c r="J2" s="68"/>
      <c r="K2" s="68"/>
      <c r="L2" s="68"/>
    </row>
    <row r="3" spans="1:12" ht="15.75" x14ac:dyDescent="0.25">
      <c r="A3" s="60" t="s">
        <v>59</v>
      </c>
      <c r="B3" s="60"/>
      <c r="C3" s="60"/>
      <c r="D3" s="60"/>
      <c r="E3" s="60"/>
      <c r="F3" s="60"/>
      <c r="G3" s="60"/>
      <c r="H3" s="60"/>
      <c r="I3" s="60"/>
      <c r="J3" s="60"/>
      <c r="K3" s="60"/>
      <c r="L3" s="60"/>
    </row>
    <row r="4" spans="1:12" x14ac:dyDescent="0.25">
      <c r="A4" s="15"/>
      <c r="B4" s="15"/>
      <c r="C4" s="15"/>
      <c r="D4" s="15"/>
      <c r="E4" s="15"/>
      <c r="F4" s="15"/>
      <c r="G4" s="15"/>
      <c r="H4" s="14"/>
      <c r="I4" s="14"/>
      <c r="J4" s="14"/>
      <c r="K4" s="14"/>
      <c r="L4" s="14"/>
    </row>
    <row r="5" spans="1:12" x14ac:dyDescent="0.25">
      <c r="A5" s="15"/>
      <c r="B5" s="15"/>
      <c r="C5" s="15"/>
      <c r="D5" s="15"/>
      <c r="E5" s="15"/>
      <c r="F5" s="15"/>
      <c r="G5" s="15"/>
      <c r="H5" s="14"/>
      <c r="I5" s="14"/>
      <c r="J5" s="14"/>
      <c r="K5" s="14"/>
      <c r="L5" s="14"/>
    </row>
    <row r="6" spans="1:12" x14ac:dyDescent="0.25">
      <c r="A6" s="67" t="s">
        <v>58</v>
      </c>
      <c r="B6" s="67"/>
      <c r="C6" s="66" t="str">
        <f>'Cost Breakdown'!B4</f>
        <v>Yorktown Senior Apartments</v>
      </c>
      <c r="D6" s="66"/>
      <c r="E6" s="66"/>
      <c r="F6" s="28"/>
      <c r="G6" s="15"/>
      <c r="H6" s="14"/>
      <c r="I6" s="14"/>
      <c r="J6" s="14"/>
      <c r="K6" s="14"/>
      <c r="L6" s="14"/>
    </row>
    <row r="7" spans="1:12" x14ac:dyDescent="0.25">
      <c r="A7" s="28"/>
      <c r="B7" s="28"/>
      <c r="C7" s="28"/>
      <c r="D7" s="28"/>
      <c r="E7" s="15"/>
      <c r="F7" s="15"/>
      <c r="G7" s="15"/>
      <c r="H7" s="14"/>
      <c r="I7" s="14"/>
      <c r="J7" s="14"/>
      <c r="K7" s="14"/>
      <c r="L7" s="14"/>
    </row>
    <row r="8" spans="1:12" x14ac:dyDescent="0.25">
      <c r="A8" s="67" t="s">
        <v>57</v>
      </c>
      <c r="B8" s="67"/>
      <c r="C8" s="66" t="str">
        <f>'Cost Breakdown'!B6</f>
        <v>Yorktown Senior Housing, LLC</v>
      </c>
      <c r="D8" s="66"/>
      <c r="E8" s="66"/>
      <c r="F8" s="40"/>
      <c r="G8" s="15"/>
      <c r="H8" s="15"/>
      <c r="I8" s="14"/>
      <c r="J8" s="14"/>
      <c r="K8" s="14"/>
      <c r="L8" s="14"/>
    </row>
    <row r="9" spans="1:12" x14ac:dyDescent="0.25">
      <c r="A9" s="28"/>
      <c r="B9" s="28"/>
      <c r="C9" s="28"/>
      <c r="D9" s="28"/>
      <c r="E9" s="14"/>
      <c r="F9" s="14"/>
      <c r="G9" s="14"/>
      <c r="H9" s="14"/>
      <c r="I9" s="14"/>
      <c r="J9" s="14"/>
      <c r="K9" s="14"/>
      <c r="L9" s="14"/>
    </row>
    <row r="10" spans="1:12" x14ac:dyDescent="0.25">
      <c r="A10" s="67" t="s">
        <v>56</v>
      </c>
      <c r="B10" s="67"/>
      <c r="C10" s="66" t="str">
        <f>'Cost Breakdown'!E4</f>
        <v>Argenta Construction Group, LLC</v>
      </c>
      <c r="D10" s="66"/>
      <c r="E10" s="66"/>
      <c r="F10" s="40"/>
      <c r="G10" s="14"/>
      <c r="H10" s="14"/>
      <c r="I10" s="14"/>
      <c r="J10" s="14"/>
      <c r="K10" s="14"/>
      <c r="L10" s="14"/>
    </row>
    <row r="11" spans="1:12" x14ac:dyDescent="0.25">
      <c r="A11" s="14"/>
      <c r="B11" s="14"/>
      <c r="C11" s="14"/>
      <c r="D11" s="14"/>
      <c r="E11" s="14"/>
      <c r="F11" s="14"/>
      <c r="G11" s="14"/>
      <c r="H11" s="14"/>
      <c r="I11" s="14"/>
      <c r="J11" s="14"/>
      <c r="K11" s="14"/>
      <c r="L11" s="14"/>
    </row>
    <row r="12" spans="1:12" x14ac:dyDescent="0.25">
      <c r="A12" s="14"/>
      <c r="B12" s="14"/>
      <c r="C12" s="14"/>
      <c r="D12" s="14"/>
      <c r="E12" s="14"/>
      <c r="F12" s="14"/>
      <c r="G12" s="14"/>
      <c r="H12" s="14"/>
      <c r="I12" s="14"/>
      <c r="J12" s="14"/>
      <c r="K12" s="14"/>
      <c r="L12" s="14"/>
    </row>
    <row r="13" spans="1:12" x14ac:dyDescent="0.25">
      <c r="A13" s="29" t="s">
        <v>78</v>
      </c>
      <c r="B13" s="14"/>
      <c r="C13" s="14"/>
      <c r="D13" s="14"/>
      <c r="E13" s="14"/>
      <c r="F13" s="14"/>
      <c r="G13" s="14"/>
      <c r="H13" s="14"/>
      <c r="I13" s="14"/>
      <c r="J13" s="14"/>
      <c r="K13" s="14"/>
      <c r="L13" s="14"/>
    </row>
    <row r="14" spans="1:12" x14ac:dyDescent="0.25">
      <c r="A14" s="14"/>
      <c r="B14" s="14"/>
      <c r="C14" s="14"/>
      <c r="D14" s="14"/>
      <c r="E14" s="14"/>
      <c r="F14" s="14"/>
      <c r="G14" s="14"/>
      <c r="H14" s="14"/>
      <c r="I14" s="14"/>
      <c r="J14" s="14"/>
      <c r="K14" s="14"/>
      <c r="L14" s="14"/>
    </row>
    <row r="15" spans="1:12" x14ac:dyDescent="0.25">
      <c r="A15" s="14" t="s">
        <v>71</v>
      </c>
      <c r="B15" s="14"/>
      <c r="C15" s="14"/>
      <c r="D15" s="14"/>
      <c r="E15" s="14"/>
      <c r="F15" s="14"/>
      <c r="G15" s="14"/>
      <c r="H15" s="14"/>
      <c r="I15" s="14"/>
      <c r="J15" s="14"/>
      <c r="K15" s="14"/>
      <c r="L15" s="14"/>
    </row>
    <row r="16" spans="1:12" x14ac:dyDescent="0.25">
      <c r="A16" s="14"/>
      <c r="B16" s="14"/>
      <c r="C16" s="14"/>
      <c r="D16" s="14"/>
      <c r="E16" s="14"/>
      <c r="F16" s="14"/>
      <c r="G16" s="14"/>
      <c r="H16" s="14"/>
      <c r="I16" s="14"/>
      <c r="J16" s="14"/>
      <c r="K16" s="14"/>
      <c r="L16" s="14"/>
    </row>
    <row r="17" spans="1:12" x14ac:dyDescent="0.25">
      <c r="A17" s="41" t="s">
        <v>93</v>
      </c>
      <c r="B17" s="14" t="s">
        <v>77</v>
      </c>
      <c r="C17" s="14"/>
      <c r="D17" s="14"/>
      <c r="E17" s="14"/>
      <c r="F17" s="14"/>
      <c r="G17" s="14"/>
      <c r="H17" s="14"/>
      <c r="I17" s="14"/>
      <c r="J17" s="14"/>
      <c r="K17" s="14"/>
      <c r="L17" s="14"/>
    </row>
    <row r="18" spans="1:12" x14ac:dyDescent="0.25">
      <c r="A18" s="14"/>
      <c r="B18" s="43" t="s">
        <v>76</v>
      </c>
      <c r="C18" s="14"/>
      <c r="D18" s="14"/>
      <c r="E18" s="14"/>
      <c r="F18" s="14"/>
      <c r="G18" s="14"/>
      <c r="H18" s="14"/>
      <c r="I18" s="14"/>
      <c r="J18" s="14"/>
      <c r="K18" s="14"/>
      <c r="L18" s="14"/>
    </row>
    <row r="19" spans="1:12" x14ac:dyDescent="0.25">
      <c r="A19" s="14"/>
      <c r="B19" s="14"/>
      <c r="C19" s="14"/>
      <c r="D19" s="14"/>
      <c r="E19" s="14"/>
      <c r="F19" s="14"/>
      <c r="G19" s="14"/>
      <c r="H19" s="14"/>
      <c r="I19" s="14"/>
      <c r="J19" s="14"/>
      <c r="K19" s="14"/>
      <c r="L19" s="14"/>
    </row>
    <row r="20" spans="1:12" x14ac:dyDescent="0.25">
      <c r="A20" s="41"/>
      <c r="B20" s="43" t="s">
        <v>75</v>
      </c>
      <c r="C20" s="14"/>
      <c r="D20" s="14"/>
      <c r="E20" s="14"/>
      <c r="F20" s="14"/>
      <c r="G20" s="14"/>
      <c r="H20" s="14"/>
      <c r="I20" s="14"/>
      <c r="J20" s="14"/>
      <c r="K20" s="14"/>
      <c r="L20" s="14"/>
    </row>
    <row r="21" spans="1:12" x14ac:dyDescent="0.25">
      <c r="A21" s="14"/>
      <c r="B21" s="43" t="s">
        <v>69</v>
      </c>
      <c r="C21" s="14"/>
      <c r="D21" s="14"/>
      <c r="E21" s="14"/>
      <c r="F21" s="14"/>
      <c r="G21" s="14"/>
      <c r="H21" s="14"/>
      <c r="I21" s="14"/>
      <c r="J21" s="14"/>
      <c r="K21" s="14"/>
      <c r="L21" s="14"/>
    </row>
    <row r="22" spans="1:12" x14ac:dyDescent="0.25">
      <c r="A22" s="14"/>
      <c r="B22" s="43" t="s">
        <v>68</v>
      </c>
      <c r="C22" s="14"/>
      <c r="D22" s="14"/>
      <c r="E22" s="14"/>
      <c r="F22" s="14"/>
      <c r="G22" s="14"/>
      <c r="H22" s="14"/>
      <c r="I22" s="14"/>
      <c r="J22" s="14"/>
      <c r="K22" s="14"/>
      <c r="L22" s="14"/>
    </row>
    <row r="23" spans="1:12" x14ac:dyDescent="0.25">
      <c r="A23" s="14"/>
      <c r="B23" s="70"/>
      <c r="C23" s="71"/>
      <c r="D23" s="71"/>
      <c r="E23" s="71"/>
      <c r="F23" s="71"/>
      <c r="G23" s="71"/>
      <c r="H23" s="71"/>
      <c r="I23" s="71"/>
      <c r="J23" s="72"/>
      <c r="K23" s="28"/>
      <c r="L23" s="28"/>
    </row>
    <row r="24" spans="1:12" x14ac:dyDescent="0.25">
      <c r="A24" s="14"/>
      <c r="B24" s="73"/>
      <c r="C24" s="74"/>
      <c r="D24" s="74"/>
      <c r="E24" s="74"/>
      <c r="F24" s="74"/>
      <c r="G24" s="74"/>
      <c r="H24" s="74"/>
      <c r="I24" s="74"/>
      <c r="J24" s="75"/>
      <c r="K24" s="28"/>
      <c r="L24" s="28"/>
    </row>
    <row r="25" spans="1:12" x14ac:dyDescent="0.25">
      <c r="A25" s="14"/>
      <c r="B25" s="73"/>
      <c r="C25" s="74"/>
      <c r="D25" s="74"/>
      <c r="E25" s="74"/>
      <c r="F25" s="74"/>
      <c r="G25" s="74"/>
      <c r="H25" s="74"/>
      <c r="I25" s="74"/>
      <c r="J25" s="75"/>
      <c r="K25" s="28"/>
      <c r="L25" s="28"/>
    </row>
    <row r="26" spans="1:12" x14ac:dyDescent="0.25">
      <c r="A26" s="14"/>
      <c r="B26" s="73"/>
      <c r="C26" s="74"/>
      <c r="D26" s="74"/>
      <c r="E26" s="74"/>
      <c r="F26" s="74"/>
      <c r="G26" s="74"/>
      <c r="H26" s="74"/>
      <c r="I26" s="74"/>
      <c r="J26" s="75"/>
      <c r="K26" s="28"/>
      <c r="L26" s="28"/>
    </row>
    <row r="27" spans="1:12" x14ac:dyDescent="0.25">
      <c r="A27" s="14"/>
      <c r="B27" s="73"/>
      <c r="C27" s="74"/>
      <c r="D27" s="74"/>
      <c r="E27" s="74"/>
      <c r="F27" s="74"/>
      <c r="G27" s="74"/>
      <c r="H27" s="74"/>
      <c r="I27" s="74"/>
      <c r="J27" s="75"/>
      <c r="K27" s="28"/>
      <c r="L27" s="28"/>
    </row>
    <row r="28" spans="1:12" x14ac:dyDescent="0.25">
      <c r="A28" s="14"/>
      <c r="B28" s="73"/>
      <c r="C28" s="74"/>
      <c r="D28" s="74"/>
      <c r="E28" s="74"/>
      <c r="F28" s="74"/>
      <c r="G28" s="74"/>
      <c r="H28" s="74"/>
      <c r="I28" s="74"/>
      <c r="J28" s="75"/>
      <c r="K28" s="28"/>
      <c r="L28" s="28"/>
    </row>
    <row r="29" spans="1:12" x14ac:dyDescent="0.25">
      <c r="A29" s="14"/>
      <c r="B29" s="76"/>
      <c r="C29" s="77"/>
      <c r="D29" s="77"/>
      <c r="E29" s="77"/>
      <c r="F29" s="77"/>
      <c r="G29" s="77"/>
      <c r="H29" s="77"/>
      <c r="I29" s="77"/>
      <c r="J29" s="78"/>
      <c r="K29" s="28"/>
      <c r="L29" s="28"/>
    </row>
    <row r="30" spans="1:12" x14ac:dyDescent="0.25">
      <c r="A30" s="14"/>
      <c r="B30" s="14"/>
      <c r="C30" s="14"/>
      <c r="D30" s="14"/>
      <c r="E30" s="14"/>
      <c r="F30" s="14"/>
      <c r="G30" s="14"/>
      <c r="H30" s="14"/>
      <c r="I30" s="14"/>
      <c r="J30" s="14"/>
      <c r="K30" s="14"/>
      <c r="L30" s="14"/>
    </row>
    <row r="31" spans="1:12" x14ac:dyDescent="0.25">
      <c r="A31" s="14" t="s">
        <v>67</v>
      </c>
      <c r="B31" s="14"/>
      <c r="C31" s="14"/>
      <c r="D31" s="14"/>
      <c r="E31" s="14"/>
      <c r="F31" s="14"/>
      <c r="G31" s="14"/>
      <c r="H31" s="14"/>
      <c r="I31" s="14"/>
      <c r="J31" s="14"/>
      <c r="K31" s="14"/>
      <c r="L31" s="14"/>
    </row>
    <row r="32" spans="1:12" x14ac:dyDescent="0.25">
      <c r="A32" s="14" t="s">
        <v>66</v>
      </c>
      <c r="B32" s="14"/>
      <c r="C32" s="14"/>
      <c r="D32" s="14"/>
      <c r="E32" s="14"/>
      <c r="F32" s="14"/>
      <c r="G32" s="14"/>
      <c r="H32" s="14"/>
      <c r="I32" s="14"/>
      <c r="J32" s="14"/>
      <c r="K32" s="14"/>
      <c r="L32" s="14"/>
    </row>
    <row r="33" spans="1:12" x14ac:dyDescent="0.25">
      <c r="A33" s="14" t="s">
        <v>65</v>
      </c>
      <c r="B33" s="14"/>
      <c r="C33" s="14"/>
      <c r="D33" s="14"/>
      <c r="E33" s="14"/>
      <c r="F33" s="14"/>
      <c r="G33" s="14"/>
      <c r="H33" s="14"/>
      <c r="I33" s="14"/>
      <c r="J33" s="14"/>
      <c r="K33" s="14"/>
      <c r="L33" s="14"/>
    </row>
    <row r="34" spans="1:12" x14ac:dyDescent="0.25">
      <c r="A34" s="14"/>
      <c r="B34" s="14"/>
      <c r="C34" s="14"/>
      <c r="D34" s="14"/>
      <c r="E34" s="14"/>
      <c r="F34" s="14"/>
      <c r="G34" s="14"/>
      <c r="H34" s="14"/>
      <c r="I34" s="14"/>
      <c r="J34" s="14"/>
      <c r="K34" s="14"/>
      <c r="L34" s="14"/>
    </row>
    <row r="35" spans="1:12" x14ac:dyDescent="0.25">
      <c r="A35" s="14" t="s">
        <v>74</v>
      </c>
      <c r="B35" s="14"/>
      <c r="C35" s="14"/>
      <c r="D35" s="14"/>
      <c r="E35" s="14"/>
      <c r="F35" s="14"/>
      <c r="G35" s="14"/>
      <c r="H35" s="14"/>
      <c r="I35" s="14"/>
      <c r="J35" s="14"/>
      <c r="K35" s="14"/>
      <c r="L35" s="14"/>
    </row>
    <row r="36" spans="1:12" x14ac:dyDescent="0.25">
      <c r="A36" s="14" t="s">
        <v>63</v>
      </c>
      <c r="B36" s="14"/>
      <c r="C36" s="14"/>
      <c r="D36" s="14"/>
      <c r="E36" s="14"/>
      <c r="F36" s="14"/>
      <c r="G36" s="14"/>
      <c r="H36" s="14"/>
      <c r="I36" s="14"/>
      <c r="J36" s="14"/>
      <c r="K36" s="14"/>
      <c r="L36" s="14"/>
    </row>
    <row r="37" spans="1:12" x14ac:dyDescent="0.25">
      <c r="A37" s="14"/>
      <c r="B37" s="14"/>
      <c r="C37" s="14"/>
      <c r="D37" s="14"/>
      <c r="E37" s="14"/>
      <c r="F37" s="14"/>
      <c r="G37" s="14"/>
      <c r="H37" s="14"/>
      <c r="I37" s="14"/>
      <c r="J37" s="14"/>
      <c r="K37" s="14"/>
      <c r="L37" s="14"/>
    </row>
    <row r="38" spans="1:12" x14ac:dyDescent="0.25">
      <c r="A38" s="14"/>
      <c r="B38" s="14"/>
      <c r="C38" s="14"/>
      <c r="D38" s="14"/>
      <c r="E38" s="14"/>
      <c r="F38" s="14"/>
      <c r="G38" s="79" t="s">
        <v>109</v>
      </c>
      <c r="H38" s="79"/>
      <c r="I38" s="79"/>
      <c r="J38" s="79"/>
      <c r="K38" s="79"/>
      <c r="L38" s="79"/>
    </row>
    <row r="39" spans="1:12" x14ac:dyDescent="0.25">
      <c r="A39" s="14"/>
      <c r="B39" s="14"/>
      <c r="C39" s="14"/>
      <c r="D39" s="14"/>
      <c r="E39" s="14"/>
      <c r="F39" s="14"/>
      <c r="G39" s="14"/>
      <c r="H39" s="14"/>
      <c r="I39" s="14" t="s">
        <v>73</v>
      </c>
      <c r="J39" s="14"/>
      <c r="K39" s="14"/>
      <c r="L39" s="14"/>
    </row>
    <row r="40" spans="1:12" x14ac:dyDescent="0.25">
      <c r="A40" s="14"/>
      <c r="B40" s="14"/>
      <c r="C40" s="14"/>
      <c r="D40" s="14"/>
      <c r="E40" s="14"/>
      <c r="F40" s="42" t="s">
        <v>62</v>
      </c>
      <c r="G40" s="79"/>
      <c r="H40" s="79"/>
      <c r="I40" s="79"/>
      <c r="J40" s="79"/>
      <c r="K40" s="79"/>
      <c r="L40" s="79"/>
    </row>
    <row r="41" spans="1:12" x14ac:dyDescent="0.25">
      <c r="A41" s="14"/>
      <c r="B41" s="14"/>
      <c r="C41" s="14"/>
      <c r="D41" s="14"/>
      <c r="E41" s="14"/>
      <c r="F41" s="14"/>
      <c r="G41" s="14"/>
      <c r="H41" s="14"/>
      <c r="I41" s="14"/>
      <c r="J41" s="14"/>
      <c r="K41" s="14"/>
      <c r="L41" s="14"/>
    </row>
    <row r="42" spans="1:12" x14ac:dyDescent="0.25">
      <c r="A42" s="14"/>
      <c r="B42" s="14"/>
      <c r="C42" s="14"/>
      <c r="D42" s="14"/>
      <c r="E42" s="14"/>
      <c r="F42" s="42" t="s">
        <v>61</v>
      </c>
      <c r="G42" s="79" t="s">
        <v>108</v>
      </c>
      <c r="H42" s="79"/>
      <c r="I42" s="79"/>
      <c r="J42" s="79"/>
      <c r="K42" s="79"/>
      <c r="L42" s="79"/>
    </row>
    <row r="43" spans="1:12" x14ac:dyDescent="0.25">
      <c r="A43" s="14"/>
      <c r="B43" s="14"/>
      <c r="C43" s="14"/>
      <c r="D43" s="14"/>
      <c r="E43" s="14"/>
      <c r="F43" s="14"/>
      <c r="G43" s="14"/>
      <c r="H43" s="14"/>
      <c r="I43" s="14"/>
      <c r="J43" s="14"/>
      <c r="K43" s="14"/>
      <c r="L43" s="14"/>
    </row>
    <row r="44" spans="1:12" x14ac:dyDescent="0.25">
      <c r="A44" s="14"/>
      <c r="B44" s="14"/>
      <c r="C44" s="14"/>
      <c r="D44" s="14"/>
      <c r="E44" s="14"/>
      <c r="F44" s="42" t="s">
        <v>60</v>
      </c>
      <c r="G44" s="79"/>
      <c r="H44" s="79"/>
      <c r="I44" s="79"/>
      <c r="J44" s="79"/>
      <c r="K44" s="79"/>
      <c r="L44" s="79"/>
    </row>
  </sheetData>
  <sheetProtection algorithmName="SHA-512" hashValue="SnvFnfx2bdARCne79qo9zIkkA+oCWao2HHnrVEbn08copNcHkjWKlL1nau99XTLbAkcGDs5jD3W/oyuohj0ChA==" saltValue="AjqOvWaI2Kue5MTGJE+n6Q==" spinCount="100000" sheet="1" objects="1" scenarios="1"/>
  <mergeCells count="14">
    <mergeCell ref="B23:J29"/>
    <mergeCell ref="G38:L38"/>
    <mergeCell ref="G40:L40"/>
    <mergeCell ref="G42:L42"/>
    <mergeCell ref="G44:L44"/>
    <mergeCell ref="A8:B8"/>
    <mergeCell ref="A10:B10"/>
    <mergeCell ref="C8:E8"/>
    <mergeCell ref="C10:E10"/>
    <mergeCell ref="A1:L1"/>
    <mergeCell ref="A2:L2"/>
    <mergeCell ref="A3:L3"/>
    <mergeCell ref="A6:B6"/>
    <mergeCell ref="C6:E6"/>
  </mergeCells>
  <pageMargins left="0.7" right="0.7" top="0.75" bottom="0.75" header="0.3" footer="0.3"/>
  <pageSetup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SharedWithUsers xmlns="151ce5e7-1996-4a34-9858-2e34f4bf01f8">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551106880A3944E8F622F03F20BDF30" ma:contentTypeVersion="5" ma:contentTypeDescription="Create a new document." ma:contentTypeScope="" ma:versionID="438ea96a1e247f4c957a928b0f7d9d1e">
  <xsd:schema xmlns:xsd="http://www.w3.org/2001/XMLSchema" xmlns:xs="http://www.w3.org/2001/XMLSchema" xmlns:p="http://schemas.microsoft.com/office/2006/metadata/properties" xmlns:ns1="http://schemas.microsoft.com/sharepoint/v3" xmlns:ns2="151ce5e7-1996-4a34-9858-2e34f4bf01f8" targetNamespace="http://schemas.microsoft.com/office/2006/metadata/properties" ma:root="true" ma:fieldsID="804469bd9cbff77893d9f6f0edde486a" ns1:_="" ns2:_="">
    <xsd:import namespace="http://schemas.microsoft.com/sharepoint/v3"/>
    <xsd:import namespace="151ce5e7-1996-4a34-9858-2e34f4bf01f8"/>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51ce5e7-1996-4a34-9858-2e34f4bf01f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A82087-9D3C-436B-8F9E-6925FD44CED5}">
  <ds:schemaRefs>
    <ds:schemaRef ds:uri="http://schemas.microsoft.com/office/2006/metadata/properties"/>
    <ds:schemaRef ds:uri="http://schemas.microsoft.com/office/infopath/2007/PartnerControls"/>
    <ds:schemaRef ds:uri="http://schemas.microsoft.com/sharepoint/v3"/>
    <ds:schemaRef ds:uri="151ce5e7-1996-4a34-9858-2e34f4bf01f8"/>
  </ds:schemaRefs>
</ds:datastoreItem>
</file>

<file path=customXml/itemProps2.xml><?xml version="1.0" encoding="utf-8"?>
<ds:datastoreItem xmlns:ds="http://schemas.openxmlformats.org/officeDocument/2006/customXml" ds:itemID="{CA424DEB-301D-44A5-9785-B7BE9D5051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51ce5e7-1996-4a34-9858-2e34f4bf0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572DA2-66C0-4431-B394-5D6BEADFC0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Cost Breakdown</vt:lpstr>
      <vt:lpstr>Profit and Overhead</vt:lpstr>
      <vt:lpstr>Contractor Certification</vt:lpstr>
      <vt:lpstr>Owner Certification</vt:lpstr>
      <vt:lpstr>'Cost Breakdown'!Print_Area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Diane Beidleman</dc:creator>
  <cp:lastModifiedBy>Jason Racine</cp:lastModifiedBy>
  <cp:lastPrinted>2018-11-15T19:54:32Z</cp:lastPrinted>
  <dcterms:created xsi:type="dcterms:W3CDTF">2018-09-06T14:41:47Z</dcterms:created>
  <dcterms:modified xsi:type="dcterms:W3CDTF">2024-04-10T16:55:56Z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0x0101004551106880A3944E8F622F03F20BDF30</vt:lpwstr>
  </property>
  <property fmtid="{D5CDD505-2E9C-101B-9397-08002B2CF9AE}" pid="3" name="Order">
    <vt:r8>13300</vt:r8>
  </property>
  <property fmtid="{D5CDD505-2E9C-101B-9397-08002B2CF9AE}" pid="4" name="TemplateUrl">
    <vt:lpwstr/>
  </property>
  <property fmtid="{D5CDD505-2E9C-101B-9397-08002B2CF9AE}" pid="5" name="_SourceUrl">
    <vt:lpwstr/>
  </property>
  <property fmtid="{D5CDD505-2E9C-101B-9397-08002B2CF9AE}" pid="6" name="_SharedFileIndex">
    <vt:lpwstr/>
  </property>
  <property fmtid="{D5CDD505-2E9C-101B-9397-08002B2CF9AE}" pid="7" name="xd_Signature">
    <vt:bool>false</vt:bool>
  </property>
  <property fmtid="{D5CDD505-2E9C-101B-9397-08002B2CF9AE}" pid="8" name="xd_ProgID">
    <vt:lpwstr/>
  </property>
</Properties>
</file>